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68-Summed" sheetId="5" r:id="rId1"/>
    <sheet name="C968-Eastbound" sheetId="4" r:id="rId2"/>
    <sheet name="C968-We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4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G24" i="5" s="1"/>
  <c r="C12" i="5"/>
  <c r="G22" i="5" s="1"/>
  <c r="C10" i="5"/>
  <c r="C8" i="5"/>
  <c r="G18" i="5" s="1"/>
  <c r="C55" i="4"/>
  <c r="C54" i="4"/>
  <c r="C53" i="4"/>
  <c r="C52" i="4"/>
  <c r="C51" i="4"/>
  <c r="C50" i="4"/>
  <c r="C49" i="4"/>
  <c r="C48" i="4"/>
  <c r="C47" i="4"/>
  <c r="C46" i="4"/>
  <c r="C45" i="4"/>
  <c r="C45" i="5" s="1"/>
  <c r="C44" i="4"/>
  <c r="C43" i="4"/>
  <c r="C43" i="5" s="1"/>
  <c r="C42" i="4"/>
  <c r="C41" i="4"/>
  <c r="C41" i="5" s="1"/>
  <c r="C40" i="4"/>
  <c r="C39" i="4"/>
  <c r="C39" i="5" s="1"/>
  <c r="C38" i="4"/>
  <c r="C37" i="4"/>
  <c r="C37" i="5" s="1"/>
  <c r="C36" i="4"/>
  <c r="C35" i="4"/>
  <c r="C35" i="5" s="1"/>
  <c r="C34" i="4"/>
  <c r="C33" i="4"/>
  <c r="C33" i="5" s="1"/>
  <c r="C32" i="4"/>
  <c r="G10" i="4" s="1"/>
  <c r="C31" i="4"/>
  <c r="C31" i="5" s="1"/>
  <c r="C30" i="4"/>
  <c r="C29" i="4"/>
  <c r="C28" i="4"/>
  <c r="C27" i="4"/>
  <c r="C26" i="4"/>
  <c r="C25" i="4"/>
  <c r="C25" i="5" s="1"/>
  <c r="C24" i="4"/>
  <c r="C23" i="4"/>
  <c r="C23" i="5" s="1"/>
  <c r="C22" i="4"/>
  <c r="C21" i="4"/>
  <c r="C21" i="5" s="1"/>
  <c r="C20" i="4"/>
  <c r="C19" i="4"/>
  <c r="C19" i="5" s="1"/>
  <c r="C18" i="4"/>
  <c r="C17" i="4"/>
  <c r="C17" i="5" s="1"/>
  <c r="C16" i="4"/>
  <c r="C15" i="4"/>
  <c r="C15" i="5" s="1"/>
  <c r="C14" i="4"/>
  <c r="C13" i="4"/>
  <c r="G23" i="4" s="1"/>
  <c r="C12" i="4"/>
  <c r="G22" i="4" s="1"/>
  <c r="C11" i="4"/>
  <c r="G21" i="4" s="1"/>
  <c r="C10" i="4"/>
  <c r="C9" i="4"/>
  <c r="C9" i="5" s="1"/>
  <c r="C8" i="4"/>
  <c r="G28" i="4"/>
  <c r="G26" i="4"/>
  <c r="G20" i="4"/>
  <c r="G19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G9" i="3" s="1"/>
  <c r="C19" i="3"/>
  <c r="C18" i="3"/>
  <c r="C17" i="3"/>
  <c r="G27" i="3" s="1"/>
  <c r="C16" i="3"/>
  <c r="C15" i="3"/>
  <c r="C14" i="3"/>
  <c r="G24" i="3" s="1"/>
  <c r="C13" i="3"/>
  <c r="G23" i="3" s="1"/>
  <c r="C12" i="3"/>
  <c r="G22" i="3" s="1"/>
  <c r="C11" i="3"/>
  <c r="G21" i="3" s="1"/>
  <c r="C10" i="3"/>
  <c r="C9" i="3"/>
  <c r="G19" i="3" s="1"/>
  <c r="C8" i="3"/>
  <c r="G11" i="3"/>
  <c r="G29" i="3"/>
  <c r="G28" i="3"/>
  <c r="G26" i="3"/>
  <c r="G20" i="3"/>
  <c r="G18" i="3"/>
  <c r="G11" i="4" l="1"/>
  <c r="G19" i="5"/>
  <c r="G29" i="4"/>
  <c r="G27" i="4"/>
  <c r="G26" i="5"/>
  <c r="G24" i="4"/>
  <c r="C13" i="5"/>
  <c r="G23" i="5" s="1"/>
  <c r="C29" i="5"/>
  <c r="G27" i="5" s="1"/>
  <c r="G25" i="4"/>
  <c r="G28" i="5"/>
  <c r="C11" i="5"/>
  <c r="G21" i="5" s="1"/>
  <c r="C27" i="5"/>
  <c r="G25" i="5" s="1"/>
  <c r="G11" i="5"/>
  <c r="G20" i="5"/>
  <c r="G29" i="5"/>
  <c r="G10" i="5"/>
  <c r="G9" i="4"/>
  <c r="G8" i="4"/>
  <c r="G25" i="3"/>
  <c r="G10" i="3"/>
  <c r="G8" i="3"/>
  <c r="G8" i="5" l="1"/>
  <c r="G9" i="5"/>
</calcChain>
</file>

<file path=xl/sharedStrings.xml><?xml version="1.0" encoding="utf-8"?>
<sst xmlns="http://schemas.openxmlformats.org/spreadsheetml/2006/main" count="242" uniqueCount="29">
  <si>
    <t>-</t>
  </si>
  <si>
    <t>Eastbound</t>
  </si>
  <si>
    <t>Westbound</t>
  </si>
  <si>
    <t>Month</t>
  </si>
  <si>
    <t>Year</t>
  </si>
  <si>
    <t>NCN2 Marine Drive btwn Roedean Rd &amp; Greenways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</si>
  <si>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</si>
  <si>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</si>
  <si>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</si>
  <si>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</si>
  <si>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</si>
  <si>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</si>
  <si>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</si>
  <si>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</si>
  <si>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</si>
  <si>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</si>
  <si>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</si>
  <si>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</si>
  <si>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</si>
  <si>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</si>
  <si>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</si>
  <si>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</si>
  <si>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</si>
  <si>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</si>
  <si>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</si>
  <si>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</si>
  <si>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</si>
  <si>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</si>
  <si>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Westbound &amp; Eastbound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</si>
</sst>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'968-Summed'!$F$8:$F$11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'968-Summed'!$G$8:$G$11</c:f>
              <c:numCache>
                <c:formatCode>0</c:formatCode>
                <c:ptCount val="4"/>
                <c:pt idx="0">
                  <c:v>213.54520547945205</c:v>
                </c:pt>
                <c:pt idx="1">
                  <c:v>175.43715846994536</c:v>
                </c:pt>
                <c:pt idx="2">
                  <c:v>180.04657534246576</c:v>
                </c:pt>
                <c:pt idx="3">
                  <c:v>197.01917808219179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7488"/>
        <c:axId val="72151808"/>
      </c:lineChart>
      <c:catAx>
        <c:axId val="590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151808"/>
        <c:crosses val="autoZero"/>
        <c:auto val="1"/>
        <c:lblAlgn val="ctr"/>
        <c:lblOffset val="100"/>
        <c:noMultiLvlLbl val="0"/>
      </c:catAx>
      <c:valAx>
        <c:axId val="7215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</a:t>
                </a:r>
                <a:r>
                  <a:rPr lang="en-GB" baseline="0"/>
                  <a:t> Traffic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5908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'968-Summed'!$F$18:$F$29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'968-Summed'!$G$18:$G$29</c:f>
              <c:numCache>
                <c:formatCode>0</c:formatCode>
                <c:ptCount val="12"/>
                <c:pt idx="0">
                  <c:v>158.5</c:v>
                </c:pt>
                <c:pt idx="1">
                  <c:v>163.25</c:v>
                </c:pt>
                <c:pt idx="2">
                  <c:v>156.75</c:v>
                </c:pt>
                <c:pt idx="3">
                  <c:v>196.5</c:v>
                </c:pt>
                <c:pt idx="4">
                  <c:v>208</c:v>
                </c:pt>
                <c:pt idx="5">
                  <c:v>304.5</c:v>
                </c:pt>
                <c:pt idx="6">
                  <c:v>229.25</c:v>
                </c:pt>
                <c:pt idx="7">
                  <c:v>177.75</c:v>
                </c:pt>
                <c:pt idx="8">
                  <c:v>231.25</c:v>
                </c:pt>
                <c:pt idx="9">
                  <c:v>186.25</c:v>
                </c:pt>
                <c:pt idx="10">
                  <c:v>162.75</c:v>
                </c:pt>
                <c:pt idx="11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80640"/>
        <c:axId val="77682176"/>
      </c:lineChart>
      <c:catAx>
        <c:axId val="7768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82176"/>
        <c:crosses val="autoZero"/>
        <c:auto val="1"/>
        <c:lblAlgn val="ctr"/>
        <c:lblOffset val="100"/>
        <c:noMultiLvlLbl val="0"/>
      </c:catAx>
      <c:valAx>
        <c:axId val="7768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</a:t>
                </a:r>
                <a:r>
                  <a:rPr lang="en-GB" baseline="0"/>
                  <a:t> C</a:t>
                </a:r>
                <a:r>
                  <a:rPr lang="en-GB"/>
                  <a:t>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6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</xdr:row>
      <xdr:rowOff>33337</xdr:rowOff>
    </xdr:from>
    <xdr:to>
      <xdr:col>15</xdr:col>
      <xdr:colOff>504825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16</xdr:row>
      <xdr:rowOff>33337</xdr:rowOff>
    </xdr:from>
    <xdr:to>
      <xdr:col>15</xdr:col>
      <xdr:colOff>514350</xdr:colOff>
      <xdr:row>30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X22" sqref="X22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IF(AND(ISNUMBER('C968-Eastbound'!C8),ISNUMBER('C968-Westbound'!C8)),SUM('C968-Eastbound'!C8,'C968-Westbound'!C8),"")</f>
        <v>195</v>
      </c>
      <c r="F8">
        <v>2015</v>
      </c>
      <c r="G8" s="3">
        <f>SUM(31*C8,28*C9,31*C10,30*C11,31*C12,30*C13,31*C14,31*C15,30*C16,31*C17,30*C18,31*C19)/365</f>
        <v>213.54520547945205</v>
      </c>
    </row>
    <row r="9" spans="1:7" x14ac:dyDescent="0.25">
      <c r="A9" s="5"/>
      <c r="B9" t="s">
        <v>17</v>
      </c>
      <c r="C9" s="3">
        <f>IF(AND(ISNUMBER('C968-Eastbound'!C9),ISNUMBER('C968-Westbound'!C9)),SUM('C968-Eastbound'!C9,'C968-Westbound'!C9),"")</f>
        <v>134</v>
      </c>
      <c r="F9">
        <v>2016</v>
      </c>
      <c r="G9" s="3">
        <f>SUM(31*C20,29*C21,31*C22,30*C23,31*C24,30*C25,31*C26,31*C27,30*C28,31*C29,30*C30,31*C31)/366</f>
        <v>175.43715846994536</v>
      </c>
    </row>
    <row r="10" spans="1:7" x14ac:dyDescent="0.25">
      <c r="A10" s="5"/>
      <c r="B10" t="s">
        <v>18</v>
      </c>
      <c r="C10" s="3">
        <f>IF(AND(ISNUMBER('C968-Eastbound'!C10),ISNUMBER('C968-Westbound'!C10)),SUM('C968-Eastbound'!C10,'C968-Westbound'!C10),"")</f>
        <v>168</v>
      </c>
      <c r="F10">
        <v>2017</v>
      </c>
      <c r="G10" s="3">
        <f>SUM(31*C32,28*C33,31*C34,30*C35,31*C36,30*C37,31*C38,31*C39,30*C40,31*C41,30*C42,31*C43)/365</f>
        <v>180.04657534246576</v>
      </c>
    </row>
    <row r="11" spans="1:7" x14ac:dyDescent="0.25">
      <c r="A11" s="5"/>
      <c r="B11" t="s">
        <v>19</v>
      </c>
      <c r="C11" s="3">
        <f>IF(AND(ISNUMBER('C968-Eastbound'!C11),ISNUMBER('C968-Westbound'!C11)),SUM('C968-Eastbound'!C11,'C968-Westbound'!C11),"")</f>
        <v>211</v>
      </c>
      <c r="F11">
        <v>2018</v>
      </c>
      <c r="G11" s="3">
        <f>SUM(31*C44,28*C45,31*C46,30*C47,31*C48,30*C49,31*C50,31*C51,30*C52,31*C53,30*C54,31*C55)/365</f>
        <v>197.01917808219179</v>
      </c>
    </row>
    <row r="12" spans="1:7" x14ac:dyDescent="0.25">
      <c r="A12" s="5"/>
      <c r="B12" t="s">
        <v>20</v>
      </c>
      <c r="C12" s="3">
        <f>IF(AND(ISNUMBER('C968-Eastbound'!C12),ISNUMBER('C968-Westbound'!C12)),SUM('C968-Eastbound'!C12,'C968-Westbound'!C12),"")</f>
        <v>176</v>
      </c>
    </row>
    <row r="13" spans="1:7" x14ac:dyDescent="0.25">
      <c r="A13" s="5"/>
      <c r="B13" t="s">
        <v>21</v>
      </c>
      <c r="C13" s="3">
        <f>IF(AND(ISNUMBER('C968-Eastbound'!C13),ISNUMBER('C968-Westbound'!C13)),SUM('C968-Eastbound'!C13,'C968-Westbound'!C13),"")</f>
        <v>573</v>
      </c>
    </row>
    <row r="14" spans="1:7" x14ac:dyDescent="0.25">
      <c r="A14" s="5"/>
      <c r="B14" t="s">
        <v>22</v>
      </c>
      <c r="C14" s="3">
        <f>IF(AND(ISNUMBER('C968-Eastbound'!C14),ISNUMBER('C968-Westbound'!C14)),SUM('C968-Eastbound'!C14,'C968-Westbound'!C14),"")</f>
        <v>226</v>
      </c>
    </row>
    <row r="15" spans="1:7" x14ac:dyDescent="0.25">
      <c r="A15" s="5"/>
      <c r="B15" t="s">
        <v>23</v>
      </c>
      <c r="C15" s="3">
        <f>IF(AND(ISNUMBER('C968-Eastbound'!C15),ISNUMBER('C968-Westbound'!C15)),SUM('C968-Eastbound'!C15,'C968-Westbound'!C15),"")</f>
        <v>140</v>
      </c>
    </row>
    <row r="16" spans="1:7" x14ac:dyDescent="0.25">
      <c r="A16" s="5"/>
      <c r="B16" t="s">
        <v>24</v>
      </c>
      <c r="C16" s="3">
        <f>IF(AND(ISNUMBER('C968-Eastbound'!C16),ISNUMBER('C968-Westbound'!C16)),SUM('C968-Eastbound'!C16,'C968-Westbound'!C16),"")</f>
        <v>303</v>
      </c>
    </row>
    <row r="17" spans="1:7" x14ac:dyDescent="0.25">
      <c r="A17" s="5"/>
      <c r="B17" t="s">
        <v>25</v>
      </c>
      <c r="C17" s="3">
        <f>IF(AND(ISNUMBER('C968-Eastbound'!C17),ISNUMBER('C968-Westbound'!C17)),SUM('C968-Eastbound'!C17,'C968-Westbound'!C17),"")</f>
        <v>180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IF(AND(ISNUMBER('C968-Eastbound'!C18),ISNUMBER('C968-Westbound'!C18)),SUM('C968-Eastbound'!C18,'C968-Westbound'!C18),"")</f>
        <v>144</v>
      </c>
      <c r="F18" t="s">
        <v>16</v>
      </c>
      <c r="G18" s="3">
        <f t="shared" ref="G18:G29" si="0">AVERAGE(C8,C20,C32,C44)</f>
        <v>158.5</v>
      </c>
    </row>
    <row r="19" spans="1:7" x14ac:dyDescent="0.25">
      <c r="A19" s="5"/>
      <c r="B19" t="s">
        <v>27</v>
      </c>
      <c r="C19" s="3">
        <f>IF(AND(ISNUMBER('C968-Eastbound'!C19),ISNUMBER('C968-Westbound'!C19)),SUM('C968-Eastbound'!C19,'C968-Westbound'!C19),"")</f>
        <v>117</v>
      </c>
      <c r="F19" t="s">
        <v>17</v>
      </c>
      <c r="G19" s="3">
        <f t="shared" si="0"/>
        <v>163.25</v>
      </c>
    </row>
    <row r="20" spans="1:7" x14ac:dyDescent="0.25">
      <c r="A20" s="5">
        <v>2016</v>
      </c>
      <c r="B20" t="s">
        <v>16</v>
      </c>
      <c r="C20" s="3">
        <f>IF(AND(ISNUMBER('C968-Eastbound'!C20),ISNUMBER('C968-Westbound'!C20)),SUM('C968-Eastbound'!C20,'C968-Westbound'!C20),"")</f>
        <v>150</v>
      </c>
      <c r="F20" t="s">
        <v>18</v>
      </c>
      <c r="G20" s="3">
        <f t="shared" si="0"/>
        <v>156.75</v>
      </c>
    </row>
    <row r="21" spans="1:7" x14ac:dyDescent="0.25">
      <c r="A21" s="5"/>
      <c r="B21" t="s">
        <v>17</v>
      </c>
      <c r="C21" s="3">
        <f>IF(AND(ISNUMBER('C968-Eastbound'!C21),ISNUMBER('C968-Westbound'!C21)),SUM('C968-Eastbound'!C21,'C968-Westbound'!C21),"")</f>
        <v>153</v>
      </c>
      <c r="F21" t="s">
        <v>19</v>
      </c>
      <c r="G21" s="3">
        <f t="shared" si="0"/>
        <v>196.5</v>
      </c>
    </row>
    <row r="22" spans="1:7" x14ac:dyDescent="0.25">
      <c r="A22" s="5"/>
      <c r="B22" t="s">
        <v>18</v>
      </c>
      <c r="C22" s="3">
        <f>IF(AND(ISNUMBER('C968-Eastbound'!C22),ISNUMBER('C968-Westbound'!C22)),SUM('C968-Eastbound'!C22,'C968-Westbound'!C22),"")</f>
        <v>157</v>
      </c>
      <c r="F22" t="s">
        <v>20</v>
      </c>
      <c r="G22" s="3">
        <f t="shared" si="0"/>
        <v>208</v>
      </c>
    </row>
    <row r="23" spans="1:7" x14ac:dyDescent="0.25">
      <c r="A23" s="5"/>
      <c r="B23" t="s">
        <v>19</v>
      </c>
      <c r="C23" s="3">
        <f>IF(AND(ISNUMBER('C968-Eastbound'!C23),ISNUMBER('C968-Westbound'!C23)),SUM('C968-Eastbound'!C23,'C968-Westbound'!C23),"")</f>
        <v>176</v>
      </c>
      <c r="F23" t="s">
        <v>21</v>
      </c>
      <c r="G23" s="3">
        <f t="shared" si="0"/>
        <v>304.5</v>
      </c>
    </row>
    <row r="24" spans="1:7" x14ac:dyDescent="0.25">
      <c r="A24" s="5"/>
      <c r="B24" t="s">
        <v>20</v>
      </c>
      <c r="C24" s="3">
        <f>IF(AND(ISNUMBER('C968-Eastbound'!C24),ISNUMBER('C968-Westbound'!C24)),SUM('C968-Eastbound'!C24,'C968-Westbound'!C24),"")</f>
        <v>223</v>
      </c>
      <c r="F24" t="s">
        <v>22</v>
      </c>
      <c r="G24" s="3">
        <f t="shared" si="0"/>
        <v>229.25</v>
      </c>
    </row>
    <row r="25" spans="1:7" x14ac:dyDescent="0.25">
      <c r="A25" s="5"/>
      <c r="B25" t="s">
        <v>21</v>
      </c>
      <c r="C25" s="3">
        <f>IF(AND(ISNUMBER('C968-Eastbound'!C25),ISNUMBER('C968-Westbound'!C25)),SUM('C968-Eastbound'!C25,'C968-Westbound'!C25),"")</f>
        <v>195</v>
      </c>
      <c r="F25" t="s">
        <v>23</v>
      </c>
      <c r="G25" s="3">
        <f t="shared" si="0"/>
        <v>177.75</v>
      </c>
    </row>
    <row r="26" spans="1:7" x14ac:dyDescent="0.25">
      <c r="A26" s="5"/>
      <c r="B26" t="s">
        <v>22</v>
      </c>
      <c r="C26" s="3">
        <f>IF(AND(ISNUMBER('C968-Eastbound'!C26),ISNUMBER('C968-Westbound'!C26)),SUM('C968-Eastbound'!C26,'C968-Westbound'!C26),"")</f>
        <v>222</v>
      </c>
      <c r="F26" t="s">
        <v>24</v>
      </c>
      <c r="G26" s="3">
        <f t="shared" si="0"/>
        <v>231.25</v>
      </c>
    </row>
    <row r="27" spans="1:7" x14ac:dyDescent="0.25">
      <c r="A27" s="5"/>
      <c r="B27" t="s">
        <v>23</v>
      </c>
      <c r="C27" s="3">
        <f>IF(AND(ISNUMBER('C968-Eastbound'!C27),ISNUMBER('C968-Westbound'!C27)),SUM('C968-Eastbound'!C27,'C968-Westbound'!C27),"")</f>
        <v>140</v>
      </c>
      <c r="F27" t="s">
        <v>25</v>
      </c>
      <c r="G27" s="3">
        <f t="shared" si="0"/>
        <v>186.25</v>
      </c>
    </row>
    <row r="28" spans="1:7" x14ac:dyDescent="0.25">
      <c r="A28" s="5"/>
      <c r="B28" t="s">
        <v>24</v>
      </c>
      <c r="C28" s="3">
        <f>IF(AND(ISNUMBER('C968-Eastbound'!C28),ISNUMBER('C968-Westbound'!C28)),SUM('C968-Eastbound'!C28,'C968-Westbound'!C28),"")</f>
        <v>218</v>
      </c>
      <c r="F28" t="s">
        <v>26</v>
      </c>
      <c r="G28" s="3">
        <f t="shared" si="0"/>
        <v>162.75</v>
      </c>
    </row>
    <row r="29" spans="1:7" x14ac:dyDescent="0.25">
      <c r="A29" s="5"/>
      <c r="B29" t="s">
        <v>25</v>
      </c>
      <c r="C29" s="3">
        <f>IF(AND(ISNUMBER('C968-Eastbound'!C29),ISNUMBER('C968-Westbound'!C29)),SUM('C968-Eastbound'!C29,'C968-Westbound'!C29),"")</f>
        <v>183</v>
      </c>
      <c r="F29" t="s">
        <v>27</v>
      </c>
      <c r="G29" s="3">
        <f t="shared" si="0"/>
        <v>125</v>
      </c>
    </row>
    <row r="30" spans="1:7" x14ac:dyDescent="0.25">
      <c r="A30" s="5"/>
      <c r="B30" t="s">
        <v>26</v>
      </c>
      <c r="C30" s="3">
        <f>IF(AND(ISNUMBER('C968-Eastbound'!C30),ISNUMBER('C968-Westbound'!C30)),SUM('C968-Eastbound'!C30,'C968-Westbound'!C30),"")</f>
        <v>150</v>
      </c>
    </row>
    <row r="31" spans="1:7" x14ac:dyDescent="0.25">
      <c r="A31" s="5"/>
      <c r="B31" t="s">
        <v>27</v>
      </c>
      <c r="C31" s="3">
        <f>IF(AND(ISNUMBER('C968-Eastbound'!C31),ISNUMBER('C968-Westbound'!C31)),SUM('C968-Eastbound'!C31,'C968-Westbound'!C31),"")</f>
        <v>138</v>
      </c>
    </row>
    <row r="32" spans="1:7" x14ac:dyDescent="0.25">
      <c r="A32" s="5">
        <v>2017</v>
      </c>
      <c r="B32" t="s">
        <v>16</v>
      </c>
      <c r="C32" s="3">
        <f>IF(AND(ISNUMBER('C968-Eastbound'!C32),ISNUMBER('C968-Westbound'!C32)),SUM('C968-Eastbound'!C32,'C968-Westbound'!C32),"")</f>
        <v>172</v>
      </c>
    </row>
    <row r="33" spans="1:3" x14ac:dyDescent="0.25">
      <c r="A33" s="5"/>
      <c r="B33" t="s">
        <v>17</v>
      </c>
      <c r="C33" s="3">
        <f>IF(AND(ISNUMBER('C968-Eastbound'!C33),ISNUMBER('C968-Westbound'!C33)),SUM('C968-Eastbound'!C33,'C968-Westbound'!C33),"")</f>
        <v>183</v>
      </c>
    </row>
    <row r="34" spans="1:3" x14ac:dyDescent="0.25">
      <c r="A34" s="5"/>
      <c r="B34" t="s">
        <v>18</v>
      </c>
      <c r="C34" s="3">
        <f>IF(AND(ISNUMBER('C968-Eastbound'!C34),ISNUMBER('C968-Westbound'!C34)),SUM('C968-Eastbound'!C34,'C968-Westbound'!C34),"")</f>
        <v>172</v>
      </c>
    </row>
    <row r="35" spans="1:3" x14ac:dyDescent="0.25">
      <c r="A35" s="5"/>
      <c r="B35" t="s">
        <v>19</v>
      </c>
      <c r="C35" s="3">
        <f>IF(AND(ISNUMBER('C968-Eastbound'!C35),ISNUMBER('C968-Westbound'!C35)),SUM('C968-Eastbound'!C35,'C968-Westbound'!C35),"")</f>
        <v>205</v>
      </c>
    </row>
    <row r="36" spans="1:3" x14ac:dyDescent="0.25">
      <c r="A36" s="5"/>
      <c r="B36" t="s">
        <v>20</v>
      </c>
      <c r="C36" s="3">
        <f>IF(AND(ISNUMBER('C968-Eastbound'!C36),ISNUMBER('C968-Westbound'!C36)),SUM('C968-Eastbound'!C36,'C968-Westbound'!C36),"")</f>
        <v>208</v>
      </c>
    </row>
    <row r="37" spans="1:3" x14ac:dyDescent="0.25">
      <c r="A37" s="5"/>
      <c r="B37" t="s">
        <v>21</v>
      </c>
      <c r="C37" s="3">
        <f>IF(AND(ISNUMBER('C968-Eastbound'!C37),ISNUMBER('C968-Westbound'!C37)),SUM('C968-Eastbound'!C37,'C968-Westbound'!C37),"")</f>
        <v>195</v>
      </c>
    </row>
    <row r="38" spans="1:3" x14ac:dyDescent="0.25">
      <c r="A38" s="5"/>
      <c r="B38" t="s">
        <v>22</v>
      </c>
      <c r="C38" s="3">
        <f>IF(AND(ISNUMBER('C968-Eastbound'!C38),ISNUMBER('C968-Westbound'!C38)),SUM('C968-Eastbound'!C38,'C968-Westbound'!C38),"")</f>
        <v>204</v>
      </c>
    </row>
    <row r="39" spans="1:3" x14ac:dyDescent="0.25">
      <c r="A39" s="5"/>
      <c r="B39" t="s">
        <v>23</v>
      </c>
      <c r="C39" s="3">
        <f>IF(AND(ISNUMBER('C968-Eastbound'!C39),ISNUMBER('C968-Westbound'!C39)),SUM('C968-Eastbound'!C39,'C968-Westbound'!C39),"")</f>
        <v>188</v>
      </c>
    </row>
    <row r="40" spans="1:3" x14ac:dyDescent="0.25">
      <c r="A40" s="5"/>
      <c r="B40" t="s">
        <v>24</v>
      </c>
      <c r="C40" s="3">
        <f>IF(AND(ISNUMBER('C968-Eastbound'!C40),ISNUMBER('C968-Westbound'!C40)),SUM('C968-Eastbound'!C40,'C968-Westbound'!C40),"")</f>
        <v>188</v>
      </c>
    </row>
    <row r="41" spans="1:3" x14ac:dyDescent="0.25">
      <c r="A41" s="5"/>
      <c r="B41" t="s">
        <v>25</v>
      </c>
      <c r="C41" s="3">
        <f>IF(AND(ISNUMBER('C968-Eastbound'!C41),ISNUMBER('C968-Westbound'!C41)),SUM('C968-Eastbound'!C41,'C968-Westbound'!C41),"")</f>
        <v>175</v>
      </c>
    </row>
    <row r="42" spans="1:3" x14ac:dyDescent="0.25">
      <c r="A42" s="5"/>
      <c r="B42" t="s">
        <v>26</v>
      </c>
      <c r="C42" s="3">
        <f>IF(AND(ISNUMBER('C968-Eastbound'!C42),ISNUMBER('C968-Westbound'!C42)),SUM('C968-Eastbound'!C42,'C968-Westbound'!C42),"")</f>
        <v>168</v>
      </c>
    </row>
    <row r="43" spans="1:3" x14ac:dyDescent="0.25">
      <c r="A43" s="5"/>
      <c r="B43" t="s">
        <v>27</v>
      </c>
      <c r="C43" s="3">
        <f>IF(AND(ISNUMBER('C968-Eastbound'!C43),ISNUMBER('C968-Westbound'!C43)),SUM('C968-Eastbound'!C43,'C968-Westbound'!C43),"")</f>
        <v>104</v>
      </c>
    </row>
    <row r="44" spans="1:3" x14ac:dyDescent="0.25">
      <c r="A44" s="5">
        <v>2018</v>
      </c>
      <c r="B44" t="s">
        <v>16</v>
      </c>
      <c r="C44" s="3">
        <f>IF(AND(ISNUMBER('C968-Eastbound'!C44),ISNUMBER('C968-Westbound'!C44)),SUM('C968-Eastbound'!C44,'C968-Westbound'!C44),"")</f>
        <v>117</v>
      </c>
    </row>
    <row r="45" spans="1:3" x14ac:dyDescent="0.25">
      <c r="A45" s="5"/>
      <c r="B45" t="s">
        <v>17</v>
      </c>
      <c r="C45" s="3">
        <f>IF(AND(ISNUMBER('C968-Eastbound'!C45),ISNUMBER('C968-Westbound'!C45)),SUM('C968-Eastbound'!C45,'C968-Westbound'!C45),"")</f>
        <v>183</v>
      </c>
    </row>
    <row r="46" spans="1:3" x14ac:dyDescent="0.25">
      <c r="A46" s="5"/>
      <c r="B46" t="s">
        <v>18</v>
      </c>
      <c r="C46" s="3">
        <f>IF(AND(ISNUMBER('C968-Eastbound'!C46),ISNUMBER('C968-Westbound'!C46)),SUM('C968-Eastbound'!C46,'C968-Westbound'!C46),"")</f>
        <v>130</v>
      </c>
    </row>
    <row r="47" spans="1:3" x14ac:dyDescent="0.25">
      <c r="A47" s="5"/>
      <c r="B47" t="s">
        <v>19</v>
      </c>
      <c r="C47" s="3">
        <f>IF(AND(ISNUMBER('C968-Eastbound'!C47),ISNUMBER('C968-Westbound'!C47)),SUM('C968-Eastbound'!C47,'C968-Westbound'!C47),"")</f>
        <v>194</v>
      </c>
    </row>
    <row r="48" spans="1:3" x14ac:dyDescent="0.25">
      <c r="A48" s="5"/>
      <c r="B48" t="s">
        <v>20</v>
      </c>
      <c r="C48" s="3">
        <f>IF(AND(ISNUMBER('C968-Eastbound'!C48),ISNUMBER('C968-Westbound'!C48)),SUM('C968-Eastbound'!C48,'C968-Westbound'!C48),"")</f>
        <v>225</v>
      </c>
    </row>
    <row r="49" spans="1:3" x14ac:dyDescent="0.25">
      <c r="A49" s="5"/>
      <c r="B49" t="s">
        <v>21</v>
      </c>
      <c r="C49" s="3">
        <f>IF(AND(ISNUMBER('C968-Eastbound'!C49),ISNUMBER('C968-Westbound'!C49)),SUM('C968-Eastbound'!C49,'C968-Westbound'!C49),"")</f>
        <v>255</v>
      </c>
    </row>
    <row r="50" spans="1:3" x14ac:dyDescent="0.25">
      <c r="A50" s="5"/>
      <c r="B50" t="s">
        <v>22</v>
      </c>
      <c r="C50" s="3">
        <f>IF(AND(ISNUMBER('C968-Eastbound'!C50),ISNUMBER('C968-Westbound'!C50)),SUM('C968-Eastbound'!C50,'C968-Westbound'!C50),"")</f>
        <v>265</v>
      </c>
    </row>
    <row r="51" spans="1:3" x14ac:dyDescent="0.25">
      <c r="A51" s="5"/>
      <c r="B51" t="s">
        <v>23</v>
      </c>
      <c r="C51" s="3">
        <f>IF(AND(ISNUMBER('C968-Eastbound'!C51),ISNUMBER('C968-Westbound'!C51)),SUM('C968-Eastbound'!C51,'C968-Westbound'!C51),"")</f>
        <v>243</v>
      </c>
    </row>
    <row r="52" spans="1:3" x14ac:dyDescent="0.25">
      <c r="A52" s="5"/>
      <c r="B52" t="s">
        <v>24</v>
      </c>
      <c r="C52" s="3">
        <f>IF(AND(ISNUMBER('C968-Eastbound'!C52),ISNUMBER('C968-Westbound'!C52)),SUM('C968-Eastbound'!C52,'C968-Westbound'!C52),"")</f>
        <v>216</v>
      </c>
    </row>
    <row r="53" spans="1:3" x14ac:dyDescent="0.25">
      <c r="A53" s="5"/>
      <c r="B53" t="s">
        <v>25</v>
      </c>
      <c r="C53" s="3">
        <f>IF(AND(ISNUMBER('C968-Eastbound'!C53),ISNUMBER('C968-Westbound'!C53)),SUM('C968-Eastbound'!C53,'C968-Westbound'!C53),"")</f>
        <v>207</v>
      </c>
    </row>
    <row r="54" spans="1:3" x14ac:dyDescent="0.25">
      <c r="A54" s="5"/>
      <c r="B54" t="s">
        <v>26</v>
      </c>
      <c r="C54" s="3">
        <f>IF(AND(ISNUMBER('C968-Eastbound'!C54),ISNUMBER('C968-Westbound'!C54)),SUM('C968-Eastbound'!C54,'C968-Westbound'!C54),"")</f>
        <v>189</v>
      </c>
    </row>
    <row r="55" spans="1:3" x14ac:dyDescent="0.25">
      <c r="A55" s="5"/>
      <c r="B55" t="s">
        <v>27</v>
      </c>
      <c r="C55" s="3">
        <f>IF(AND(ISNUMBER('C968-Eastbound'!C55),ISNUMBER('C968-Westbound'!C55)),SUM('C968-Eastbound'!C55,'C968-Westbound'!C55),"")</f>
        <v>141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137</v>
      </c>
      <c r="F8">
        <v>2015</v>
      </c>
      <c r="G8" s="3">
        <f>SUM(31*C8,28*C9,31*C10,30*C11,31*C12,30*C13,31*C14,31*C15,30*C16,31*C17,30*C18,31*C19)/365</f>
        <v>112.02465753424657</v>
      </c>
    </row>
    <row r="9" spans="1:7" x14ac:dyDescent="0.25">
      <c r="A9" s="5"/>
      <c r="B9" t="s">
        <v>17</v>
      </c>
      <c r="C9">
        <f>'Full Data'!D42</f>
        <v>74</v>
      </c>
      <c r="F9">
        <v>2016</v>
      </c>
      <c r="G9" s="3">
        <f>SUM(31*C20,29*C21,31*C22,30*C23,31*C24,30*C25,31*C26,31*C27,30*C28,31*C29,30*C30,31*C31)/366</f>
        <v>92.740437158469945</v>
      </c>
    </row>
    <row r="10" spans="1:7" x14ac:dyDescent="0.25">
      <c r="A10" s="5"/>
      <c r="B10" t="s">
        <v>18</v>
      </c>
      <c r="C10">
        <f>'Full Data'!D43</f>
        <v>91</v>
      </c>
      <c r="F10">
        <v>2017</v>
      </c>
      <c r="G10" s="3">
        <f>SUM(31*C32,28*C33,31*C34,30*C35,31*C36,30*C37,31*C38,31*C39,30*C40,31*C41,30*C42,31*C43)/365</f>
        <v>96.553424657534251</v>
      </c>
    </row>
    <row r="11" spans="1:7" x14ac:dyDescent="0.25">
      <c r="A11" s="5"/>
      <c r="B11" t="s">
        <v>19</v>
      </c>
      <c r="C11">
        <f>'Full Data'!D44</f>
        <v>115</v>
      </c>
      <c r="F11">
        <v>2018</v>
      </c>
      <c r="G11" s="3">
        <f>SUM(31*C44,28*C45,31*C46,30*C47,31*C48,30*C49,31*C50,31*C51,30*C52,31*C53,30*C54,31*C55)/365</f>
        <v>105.18082191780822</v>
      </c>
    </row>
    <row r="12" spans="1:7" x14ac:dyDescent="0.25">
      <c r="A12" s="5"/>
      <c r="B12" t="s">
        <v>20</v>
      </c>
      <c r="C12">
        <f>'Full Data'!D45</f>
        <v>98</v>
      </c>
    </row>
    <row r="13" spans="1:7" x14ac:dyDescent="0.25">
      <c r="A13" s="5"/>
      <c r="B13" t="s">
        <v>21</v>
      </c>
      <c r="C13">
        <f>'Full Data'!D46</f>
        <v>201</v>
      </c>
    </row>
    <row r="14" spans="1:7" x14ac:dyDescent="0.25">
      <c r="A14" s="5"/>
      <c r="B14" t="s">
        <v>22</v>
      </c>
      <c r="C14">
        <f>'Full Data'!D47</f>
        <v>124</v>
      </c>
    </row>
    <row r="15" spans="1:7" x14ac:dyDescent="0.25">
      <c r="A15" s="5"/>
      <c r="B15" t="s">
        <v>23</v>
      </c>
      <c r="C15">
        <f>'Full Data'!D48</f>
        <v>81</v>
      </c>
    </row>
    <row r="16" spans="1:7" x14ac:dyDescent="0.25">
      <c r="A16" s="5"/>
      <c r="B16" t="s">
        <v>24</v>
      </c>
      <c r="C16">
        <f>'Full Data'!D49</f>
        <v>189</v>
      </c>
    </row>
    <row r="17" spans="1:7" x14ac:dyDescent="0.25">
      <c r="A17" s="5"/>
      <c r="B17" t="s">
        <v>25</v>
      </c>
      <c r="C17">
        <f>'Full Data'!D50</f>
        <v>94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79</v>
      </c>
      <c r="F18" t="s">
        <v>16</v>
      </c>
      <c r="G18" s="3">
        <f t="shared" ref="G18:G29" si="0">AVERAGE(C8,C20,C32,C44)</f>
        <v>95.5</v>
      </c>
    </row>
    <row r="19" spans="1:7" x14ac:dyDescent="0.25">
      <c r="A19" s="5"/>
      <c r="B19" t="s">
        <v>27</v>
      </c>
      <c r="C19">
        <f>'Full Data'!D52</f>
        <v>62</v>
      </c>
      <c r="F19" t="s">
        <v>17</v>
      </c>
      <c r="G19" s="3">
        <f t="shared" si="0"/>
        <v>97.75</v>
      </c>
    </row>
    <row r="20" spans="1:7" x14ac:dyDescent="0.25">
      <c r="A20" s="5">
        <v>2016</v>
      </c>
      <c r="B20" t="s">
        <v>16</v>
      </c>
      <c r="C20">
        <f>'Full Data'!D53</f>
        <v>80</v>
      </c>
      <c r="F20" t="s">
        <v>18</v>
      </c>
      <c r="G20" s="3">
        <f t="shared" si="0"/>
        <v>83.5</v>
      </c>
    </row>
    <row r="21" spans="1:7" x14ac:dyDescent="0.25">
      <c r="A21" s="5"/>
      <c r="B21" t="s">
        <v>17</v>
      </c>
      <c r="C21">
        <f>'Full Data'!D54</f>
        <v>85</v>
      </c>
      <c r="F21" t="s">
        <v>19</v>
      </c>
      <c r="G21" s="3">
        <f t="shared" si="0"/>
        <v>103.5</v>
      </c>
    </row>
    <row r="22" spans="1:7" x14ac:dyDescent="0.25">
      <c r="A22" s="5"/>
      <c r="B22" t="s">
        <v>18</v>
      </c>
      <c r="C22">
        <f>'Full Data'!D55</f>
        <v>83</v>
      </c>
      <c r="F22" t="s">
        <v>20</v>
      </c>
      <c r="G22" s="3">
        <f t="shared" si="0"/>
        <v>109.75</v>
      </c>
    </row>
    <row r="23" spans="1:7" x14ac:dyDescent="0.25">
      <c r="A23" s="5"/>
      <c r="B23" t="s">
        <v>19</v>
      </c>
      <c r="C23">
        <f>'Full Data'!D56</f>
        <v>94</v>
      </c>
      <c r="F23" t="s">
        <v>21</v>
      </c>
      <c r="G23" s="3">
        <f t="shared" si="0"/>
        <v>134.5</v>
      </c>
    </row>
    <row r="24" spans="1:7" x14ac:dyDescent="0.25">
      <c r="A24" s="5"/>
      <c r="B24" t="s">
        <v>20</v>
      </c>
      <c r="C24">
        <f>'Full Data'!D57</f>
        <v>115</v>
      </c>
      <c r="F24" t="s">
        <v>22</v>
      </c>
      <c r="G24" s="3">
        <f t="shared" si="0"/>
        <v>119.75</v>
      </c>
    </row>
    <row r="25" spans="1:7" x14ac:dyDescent="0.25">
      <c r="A25" s="5"/>
      <c r="B25" t="s">
        <v>21</v>
      </c>
      <c r="C25">
        <f>'Full Data'!D58</f>
        <v>103</v>
      </c>
      <c r="F25" t="s">
        <v>23</v>
      </c>
      <c r="G25" s="3">
        <f t="shared" si="0"/>
        <v>98.25</v>
      </c>
    </row>
    <row r="26" spans="1:7" x14ac:dyDescent="0.25">
      <c r="A26" s="5"/>
      <c r="B26" t="s">
        <v>22</v>
      </c>
      <c r="C26">
        <f>'Full Data'!D59</f>
        <v>120</v>
      </c>
      <c r="F26" t="s">
        <v>24</v>
      </c>
      <c r="G26" s="3">
        <f t="shared" si="0"/>
        <v>128.5</v>
      </c>
    </row>
    <row r="27" spans="1:7" x14ac:dyDescent="0.25">
      <c r="A27" s="5"/>
      <c r="B27" t="s">
        <v>23</v>
      </c>
      <c r="C27">
        <f>'Full Data'!D60</f>
        <v>81</v>
      </c>
      <c r="F27" t="s">
        <v>25</v>
      </c>
      <c r="G27" s="3">
        <f t="shared" si="0"/>
        <v>96.5</v>
      </c>
    </row>
    <row r="28" spans="1:7" x14ac:dyDescent="0.25">
      <c r="A28" s="5"/>
      <c r="B28" t="s">
        <v>24</v>
      </c>
      <c r="C28">
        <f>'Full Data'!D61</f>
        <v>111</v>
      </c>
      <c r="F28" t="s">
        <v>26</v>
      </c>
      <c r="G28" s="3">
        <f t="shared" si="0"/>
        <v>88.5</v>
      </c>
    </row>
    <row r="29" spans="1:7" x14ac:dyDescent="0.25">
      <c r="A29" s="5"/>
      <c r="B29" t="s">
        <v>25</v>
      </c>
      <c r="C29">
        <f>'Full Data'!D62</f>
        <v>91</v>
      </c>
      <c r="F29" t="s">
        <v>27</v>
      </c>
      <c r="G29" s="3">
        <f t="shared" si="0"/>
        <v>64.75</v>
      </c>
    </row>
    <row r="30" spans="1:7" x14ac:dyDescent="0.25">
      <c r="A30" s="5"/>
      <c r="B30" t="s">
        <v>26</v>
      </c>
      <c r="C30">
        <f>'Full Data'!D63</f>
        <v>82</v>
      </c>
    </row>
    <row r="31" spans="1:7" x14ac:dyDescent="0.25">
      <c r="A31" s="5"/>
      <c r="B31" t="s">
        <v>27</v>
      </c>
      <c r="C31">
        <f>'Full Data'!D64</f>
        <v>68</v>
      </c>
    </row>
    <row r="32" spans="1:7" x14ac:dyDescent="0.25">
      <c r="A32" s="5">
        <v>2017</v>
      </c>
      <c r="B32" t="s">
        <v>16</v>
      </c>
      <c r="C32">
        <f>'Full Data'!D65</f>
        <v>101</v>
      </c>
    </row>
    <row r="33" spans="1:3" x14ac:dyDescent="0.25">
      <c r="A33" s="5"/>
      <c r="B33" t="s">
        <v>17</v>
      </c>
      <c r="C33">
        <f>'Full Data'!D66</f>
        <v>116</v>
      </c>
    </row>
    <row r="34" spans="1:3" x14ac:dyDescent="0.25">
      <c r="A34" s="5"/>
      <c r="B34" t="s">
        <v>18</v>
      </c>
      <c r="C34">
        <f>'Full Data'!D67</f>
        <v>95</v>
      </c>
    </row>
    <row r="35" spans="1:3" x14ac:dyDescent="0.25">
      <c r="A35" s="5"/>
      <c r="B35" t="s">
        <v>19</v>
      </c>
      <c r="C35">
        <f>'Full Data'!D68</f>
        <v>109</v>
      </c>
    </row>
    <row r="36" spans="1:3" x14ac:dyDescent="0.25">
      <c r="A36" s="5"/>
      <c r="B36" t="s">
        <v>20</v>
      </c>
      <c r="C36">
        <f>'Full Data'!D69</f>
        <v>107</v>
      </c>
    </row>
    <row r="37" spans="1:3" x14ac:dyDescent="0.25">
      <c r="A37" s="5"/>
      <c r="B37" t="s">
        <v>21</v>
      </c>
      <c r="C37">
        <f>'Full Data'!D70</f>
        <v>103</v>
      </c>
    </row>
    <row r="38" spans="1:3" x14ac:dyDescent="0.25">
      <c r="A38" s="5"/>
      <c r="B38" t="s">
        <v>22</v>
      </c>
      <c r="C38">
        <f>'Full Data'!D71</f>
        <v>98</v>
      </c>
    </row>
    <row r="39" spans="1:3" x14ac:dyDescent="0.25">
      <c r="A39" s="5"/>
      <c r="B39" t="s">
        <v>23</v>
      </c>
      <c r="C39">
        <f>'Full Data'!D72</f>
        <v>96</v>
      </c>
    </row>
    <row r="40" spans="1:3" x14ac:dyDescent="0.25">
      <c r="A40" s="5"/>
      <c r="B40" t="s">
        <v>24</v>
      </c>
      <c r="C40">
        <f>'Full Data'!D73</f>
        <v>98</v>
      </c>
    </row>
    <row r="41" spans="1:3" x14ac:dyDescent="0.25">
      <c r="A41" s="5"/>
      <c r="B41" t="s">
        <v>25</v>
      </c>
      <c r="C41">
        <f>'Full Data'!D74</f>
        <v>92</v>
      </c>
    </row>
    <row r="42" spans="1:3" x14ac:dyDescent="0.25">
      <c r="A42" s="5"/>
      <c r="B42" t="s">
        <v>26</v>
      </c>
      <c r="C42">
        <f>'Full Data'!D75</f>
        <v>91</v>
      </c>
    </row>
    <row r="43" spans="1:3" x14ac:dyDescent="0.25">
      <c r="A43" s="5"/>
      <c r="B43" t="s">
        <v>27</v>
      </c>
      <c r="C43">
        <f>'Full Data'!D76</f>
        <v>55</v>
      </c>
    </row>
    <row r="44" spans="1:3" x14ac:dyDescent="0.25">
      <c r="A44" s="5">
        <v>2018</v>
      </c>
      <c r="B44" t="s">
        <v>16</v>
      </c>
      <c r="C44">
        <f>'Full Data'!D77</f>
        <v>64</v>
      </c>
    </row>
    <row r="45" spans="1:3" x14ac:dyDescent="0.25">
      <c r="A45" s="5"/>
      <c r="B45" t="s">
        <v>17</v>
      </c>
      <c r="C45">
        <f>'Full Data'!D78</f>
        <v>116</v>
      </c>
    </row>
    <row r="46" spans="1:3" x14ac:dyDescent="0.25">
      <c r="A46" s="5"/>
      <c r="B46" t="s">
        <v>18</v>
      </c>
      <c r="C46">
        <f>'Full Data'!D79</f>
        <v>65</v>
      </c>
    </row>
    <row r="47" spans="1:3" x14ac:dyDescent="0.25">
      <c r="A47" s="5"/>
      <c r="B47" t="s">
        <v>19</v>
      </c>
      <c r="C47">
        <f>'Full Data'!D80</f>
        <v>96</v>
      </c>
    </row>
    <row r="48" spans="1:3" x14ac:dyDescent="0.25">
      <c r="A48" s="5"/>
      <c r="B48" t="s">
        <v>20</v>
      </c>
      <c r="C48">
        <f>'Full Data'!D81</f>
        <v>119</v>
      </c>
    </row>
    <row r="49" spans="1:3" x14ac:dyDescent="0.25">
      <c r="A49" s="5"/>
      <c r="B49" t="s">
        <v>21</v>
      </c>
      <c r="C49">
        <f>'Full Data'!D82</f>
        <v>131</v>
      </c>
    </row>
    <row r="50" spans="1:3" x14ac:dyDescent="0.25">
      <c r="A50" s="5"/>
      <c r="B50" t="s">
        <v>22</v>
      </c>
      <c r="C50">
        <f>'Full Data'!D83</f>
        <v>137</v>
      </c>
    </row>
    <row r="51" spans="1:3" x14ac:dyDescent="0.25">
      <c r="A51" s="5"/>
      <c r="B51" t="s">
        <v>23</v>
      </c>
      <c r="C51">
        <f>'Full Data'!D84</f>
        <v>135</v>
      </c>
    </row>
    <row r="52" spans="1:3" x14ac:dyDescent="0.25">
      <c r="A52" s="5"/>
      <c r="B52" t="s">
        <v>24</v>
      </c>
      <c r="C52">
        <f>'Full Data'!D85</f>
        <v>116</v>
      </c>
    </row>
    <row r="53" spans="1:3" x14ac:dyDescent="0.25">
      <c r="A53" s="5"/>
      <c r="B53" t="s">
        <v>25</v>
      </c>
      <c r="C53">
        <f>'Full Data'!D86</f>
        <v>109</v>
      </c>
    </row>
    <row r="54" spans="1:3" x14ac:dyDescent="0.25">
      <c r="A54" s="5"/>
      <c r="B54" t="s">
        <v>26</v>
      </c>
      <c r="C54">
        <f>'Full Data'!D87</f>
        <v>102</v>
      </c>
    </row>
    <row r="55" spans="1:3" x14ac:dyDescent="0.25">
      <c r="A55" s="5"/>
      <c r="B55" t="s">
        <v>27</v>
      </c>
      <c r="C55">
        <f>'Full Data'!D88</f>
        <v>74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58</v>
      </c>
      <c r="F8">
        <v>2015</v>
      </c>
      <c r="G8" s="3">
        <f>SUM(31*C8,28*C9,31*C10,30*C11,31*C12,30*C13,31*C14,31*C15,30*C16,31*C17,30*C18,31*C19)/365</f>
        <v>101.52054794520548</v>
      </c>
    </row>
    <row r="9" spans="1:7" x14ac:dyDescent="0.25">
      <c r="A9" s="5"/>
      <c r="B9" t="s">
        <v>17</v>
      </c>
      <c r="C9">
        <f>'Full Data'!C42</f>
        <v>60</v>
      </c>
      <c r="F9">
        <v>2016</v>
      </c>
      <c r="G9" s="3">
        <f>SUM(31*C20,29*C21,31*C22,30*C23,31*C24,30*C25,31*C26,31*C27,30*C28,31*C29,30*C30,31*C31)/366</f>
        <v>82.696721311475414</v>
      </c>
    </row>
    <row r="10" spans="1:7" x14ac:dyDescent="0.25">
      <c r="A10" s="5"/>
      <c r="B10" t="s">
        <v>18</v>
      </c>
      <c r="C10">
        <f>'Full Data'!C43</f>
        <v>77</v>
      </c>
      <c r="F10">
        <v>2017</v>
      </c>
      <c r="G10" s="3">
        <f>SUM(31*C32,28*C33,31*C34,30*C35,31*C36,30*C37,31*C38,31*C39,30*C40,31*C41,30*C42,31*C43)/365</f>
        <v>83.493150684931507</v>
      </c>
    </row>
    <row r="11" spans="1:7" x14ac:dyDescent="0.25">
      <c r="A11" s="5"/>
      <c r="B11" t="s">
        <v>19</v>
      </c>
      <c r="C11">
        <f>'Full Data'!C44</f>
        <v>96</v>
      </c>
      <c r="F11">
        <v>2018</v>
      </c>
      <c r="G11" s="3">
        <f>SUM(31*C44,28*C45,31*C46,30*C47,31*C48,30*C49,31*C50,31*C51,30*C52,31*C53,30*C54,31*C55)/365</f>
        <v>91.838356164383555</v>
      </c>
    </row>
    <row r="12" spans="1:7" x14ac:dyDescent="0.25">
      <c r="A12" s="5"/>
      <c r="B12" t="s">
        <v>20</v>
      </c>
      <c r="C12">
        <f>'Full Data'!C45</f>
        <v>78</v>
      </c>
    </row>
    <row r="13" spans="1:7" x14ac:dyDescent="0.25">
      <c r="A13" s="5"/>
      <c r="B13" t="s">
        <v>21</v>
      </c>
      <c r="C13">
        <f>'Full Data'!C46</f>
        <v>372</v>
      </c>
    </row>
    <row r="14" spans="1:7" x14ac:dyDescent="0.25">
      <c r="A14" s="5"/>
      <c r="B14" t="s">
        <v>22</v>
      </c>
      <c r="C14">
        <f>'Full Data'!C47</f>
        <v>102</v>
      </c>
    </row>
    <row r="15" spans="1:7" x14ac:dyDescent="0.25">
      <c r="A15" s="5"/>
      <c r="B15" t="s">
        <v>23</v>
      </c>
      <c r="C15">
        <f>'Full Data'!C48</f>
        <v>59</v>
      </c>
    </row>
    <row r="16" spans="1:7" x14ac:dyDescent="0.25">
      <c r="A16" s="5"/>
      <c r="B16" t="s">
        <v>24</v>
      </c>
      <c r="C16">
        <f>'Full Data'!C49</f>
        <v>114</v>
      </c>
    </row>
    <row r="17" spans="1:7" x14ac:dyDescent="0.25">
      <c r="A17" s="5"/>
      <c r="B17" t="s">
        <v>25</v>
      </c>
      <c r="C17">
        <f>'Full Data'!C50</f>
        <v>86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65</v>
      </c>
      <c r="F18" t="s">
        <v>16</v>
      </c>
      <c r="G18" s="3">
        <f t="shared" ref="G18:G29" si="0">AVERAGE(C8,C20,C32,C44)</f>
        <v>63</v>
      </c>
    </row>
    <row r="19" spans="1:7" x14ac:dyDescent="0.25">
      <c r="A19" s="5"/>
      <c r="B19" t="s">
        <v>27</v>
      </c>
      <c r="C19">
        <f>'Full Data'!C52</f>
        <v>55</v>
      </c>
      <c r="F19" t="s">
        <v>17</v>
      </c>
      <c r="G19" s="3">
        <f t="shared" si="0"/>
        <v>65.5</v>
      </c>
    </row>
    <row r="20" spans="1:7" x14ac:dyDescent="0.25">
      <c r="A20" s="5">
        <v>2016</v>
      </c>
      <c r="B20" t="s">
        <v>16</v>
      </c>
      <c r="C20">
        <f>'Full Data'!C53</f>
        <v>70</v>
      </c>
      <c r="F20" t="s">
        <v>18</v>
      </c>
      <c r="G20" s="3">
        <f t="shared" si="0"/>
        <v>73.25</v>
      </c>
    </row>
    <row r="21" spans="1:7" x14ac:dyDescent="0.25">
      <c r="A21" s="5"/>
      <c r="B21" t="s">
        <v>17</v>
      </c>
      <c r="C21">
        <f>'Full Data'!C54</f>
        <v>68</v>
      </c>
      <c r="F21" t="s">
        <v>19</v>
      </c>
      <c r="G21" s="3">
        <f t="shared" si="0"/>
        <v>93</v>
      </c>
    </row>
    <row r="22" spans="1:7" x14ac:dyDescent="0.25">
      <c r="A22" s="5"/>
      <c r="B22" t="s">
        <v>18</v>
      </c>
      <c r="C22">
        <f>'Full Data'!C55</f>
        <v>74</v>
      </c>
      <c r="F22" t="s">
        <v>20</v>
      </c>
      <c r="G22" s="3">
        <f t="shared" si="0"/>
        <v>98.25</v>
      </c>
    </row>
    <row r="23" spans="1:7" x14ac:dyDescent="0.25">
      <c r="A23" s="5"/>
      <c r="B23" t="s">
        <v>19</v>
      </c>
      <c r="C23">
        <f>'Full Data'!C56</f>
        <v>82</v>
      </c>
      <c r="F23" t="s">
        <v>21</v>
      </c>
      <c r="G23" s="3">
        <f t="shared" si="0"/>
        <v>170</v>
      </c>
    </row>
    <row r="24" spans="1:7" x14ac:dyDescent="0.25">
      <c r="A24" s="5"/>
      <c r="B24" t="s">
        <v>20</v>
      </c>
      <c r="C24">
        <f>'Full Data'!C57</f>
        <v>108</v>
      </c>
      <c r="F24" t="s">
        <v>22</v>
      </c>
      <c r="G24" s="3">
        <f t="shared" si="0"/>
        <v>109.5</v>
      </c>
    </row>
    <row r="25" spans="1:7" x14ac:dyDescent="0.25">
      <c r="A25" s="5"/>
      <c r="B25" t="s">
        <v>21</v>
      </c>
      <c r="C25">
        <f>'Full Data'!C58</f>
        <v>92</v>
      </c>
      <c r="F25" t="s">
        <v>23</v>
      </c>
      <c r="G25" s="3">
        <f t="shared" si="0"/>
        <v>79.5</v>
      </c>
    </row>
    <row r="26" spans="1:7" x14ac:dyDescent="0.25">
      <c r="A26" s="5"/>
      <c r="B26" t="s">
        <v>22</v>
      </c>
      <c r="C26">
        <f>'Full Data'!C59</f>
        <v>102</v>
      </c>
      <c r="F26" t="s">
        <v>24</v>
      </c>
      <c r="G26" s="3">
        <f t="shared" si="0"/>
        <v>102.75</v>
      </c>
    </row>
    <row r="27" spans="1:7" x14ac:dyDescent="0.25">
      <c r="A27" s="5"/>
      <c r="B27" t="s">
        <v>23</v>
      </c>
      <c r="C27">
        <f>'Full Data'!C60</f>
        <v>59</v>
      </c>
      <c r="F27" t="s">
        <v>25</v>
      </c>
      <c r="G27" s="3">
        <f t="shared" si="0"/>
        <v>89.75</v>
      </c>
    </row>
    <row r="28" spans="1:7" x14ac:dyDescent="0.25">
      <c r="A28" s="5"/>
      <c r="B28" t="s">
        <v>24</v>
      </c>
      <c r="C28">
        <f>'Full Data'!C61</f>
        <v>107</v>
      </c>
      <c r="F28" t="s">
        <v>26</v>
      </c>
      <c r="G28" s="3">
        <f t="shared" si="0"/>
        <v>74.25</v>
      </c>
    </row>
    <row r="29" spans="1:7" x14ac:dyDescent="0.25">
      <c r="A29" s="5"/>
      <c r="B29" t="s">
        <v>25</v>
      </c>
      <c r="C29">
        <f>'Full Data'!C62</f>
        <v>92</v>
      </c>
      <c r="F29" t="s">
        <v>27</v>
      </c>
      <c r="G29" s="3">
        <f t="shared" si="0"/>
        <v>60.25</v>
      </c>
    </row>
    <row r="30" spans="1:7" x14ac:dyDescent="0.25">
      <c r="A30" s="5"/>
      <c r="B30" t="s">
        <v>26</v>
      </c>
      <c r="C30">
        <f>'Full Data'!C63</f>
        <v>68</v>
      </c>
    </row>
    <row r="31" spans="1:7" x14ac:dyDescent="0.25">
      <c r="A31" s="5"/>
      <c r="B31" t="s">
        <v>27</v>
      </c>
      <c r="C31">
        <f>'Full Data'!C64</f>
        <v>70</v>
      </c>
    </row>
    <row r="32" spans="1:7" x14ac:dyDescent="0.25">
      <c r="A32" s="5">
        <v>2017</v>
      </c>
      <c r="B32" t="s">
        <v>16</v>
      </c>
      <c r="C32">
        <f>'Full Data'!C65</f>
        <v>71</v>
      </c>
    </row>
    <row r="33" spans="1:3" x14ac:dyDescent="0.25">
      <c r="A33" s="5"/>
      <c r="B33" t="s">
        <v>17</v>
      </c>
      <c r="C33">
        <f>'Full Data'!C66</f>
        <v>67</v>
      </c>
    </row>
    <row r="34" spans="1:3" x14ac:dyDescent="0.25">
      <c r="A34" s="5"/>
      <c r="B34" t="s">
        <v>18</v>
      </c>
      <c r="C34">
        <f>'Full Data'!C67</f>
        <v>77</v>
      </c>
    </row>
    <row r="35" spans="1:3" x14ac:dyDescent="0.25">
      <c r="A35" s="5"/>
      <c r="B35" t="s">
        <v>19</v>
      </c>
      <c r="C35">
        <f>'Full Data'!C68</f>
        <v>96</v>
      </c>
    </row>
    <row r="36" spans="1:3" x14ac:dyDescent="0.25">
      <c r="A36" s="5"/>
      <c r="B36" t="s">
        <v>20</v>
      </c>
      <c r="C36">
        <f>'Full Data'!C69</f>
        <v>101</v>
      </c>
    </row>
    <row r="37" spans="1:3" x14ac:dyDescent="0.25">
      <c r="A37" s="5"/>
      <c r="B37" t="s">
        <v>21</v>
      </c>
      <c r="C37">
        <f>'Full Data'!C70</f>
        <v>92</v>
      </c>
    </row>
    <row r="38" spans="1:3" x14ac:dyDescent="0.25">
      <c r="A38" s="5"/>
      <c r="B38" t="s">
        <v>22</v>
      </c>
      <c r="C38">
        <f>'Full Data'!C71</f>
        <v>106</v>
      </c>
    </row>
    <row r="39" spans="1:3" x14ac:dyDescent="0.25">
      <c r="A39" s="5"/>
      <c r="B39" t="s">
        <v>23</v>
      </c>
      <c r="C39">
        <f>'Full Data'!C72</f>
        <v>92</v>
      </c>
    </row>
    <row r="40" spans="1:3" x14ac:dyDescent="0.25">
      <c r="A40" s="5"/>
      <c r="B40" t="s">
        <v>24</v>
      </c>
      <c r="C40">
        <f>'Full Data'!C73</f>
        <v>90</v>
      </c>
    </row>
    <row r="41" spans="1:3" x14ac:dyDescent="0.25">
      <c r="A41" s="5"/>
      <c r="B41" t="s">
        <v>25</v>
      </c>
      <c r="C41">
        <f>'Full Data'!C74</f>
        <v>83</v>
      </c>
    </row>
    <row r="42" spans="1:3" x14ac:dyDescent="0.25">
      <c r="A42" s="5"/>
      <c r="B42" t="s">
        <v>26</v>
      </c>
      <c r="C42">
        <f>'Full Data'!C75</f>
        <v>77</v>
      </c>
    </row>
    <row r="43" spans="1:3" x14ac:dyDescent="0.25">
      <c r="A43" s="5"/>
      <c r="B43" t="s">
        <v>27</v>
      </c>
      <c r="C43">
        <f>'Full Data'!C76</f>
        <v>49</v>
      </c>
    </row>
    <row r="44" spans="1:3" x14ac:dyDescent="0.25">
      <c r="A44" s="5">
        <v>2018</v>
      </c>
      <c r="B44" t="s">
        <v>16</v>
      </c>
      <c r="C44">
        <f>'Full Data'!C77</f>
        <v>53</v>
      </c>
    </row>
    <row r="45" spans="1:3" x14ac:dyDescent="0.25">
      <c r="A45" s="5"/>
      <c r="B45" t="s">
        <v>17</v>
      </c>
      <c r="C45">
        <f>'Full Data'!C78</f>
        <v>67</v>
      </c>
    </row>
    <row r="46" spans="1:3" x14ac:dyDescent="0.25">
      <c r="A46" s="5"/>
      <c r="B46" t="s">
        <v>18</v>
      </c>
      <c r="C46">
        <f>'Full Data'!C79</f>
        <v>65</v>
      </c>
    </row>
    <row r="47" spans="1:3" x14ac:dyDescent="0.25">
      <c r="A47" s="5"/>
      <c r="B47" t="s">
        <v>19</v>
      </c>
      <c r="C47">
        <f>'Full Data'!C80</f>
        <v>98</v>
      </c>
    </row>
    <row r="48" spans="1:3" x14ac:dyDescent="0.25">
      <c r="A48" s="5"/>
      <c r="B48" t="s">
        <v>20</v>
      </c>
      <c r="C48">
        <f>'Full Data'!C81</f>
        <v>106</v>
      </c>
    </row>
    <row r="49" spans="1:3" x14ac:dyDescent="0.25">
      <c r="A49" s="5"/>
      <c r="B49" t="s">
        <v>21</v>
      </c>
      <c r="C49">
        <f>'Full Data'!C82</f>
        <v>124</v>
      </c>
    </row>
    <row r="50" spans="1:3" x14ac:dyDescent="0.25">
      <c r="A50" s="5"/>
      <c r="B50" t="s">
        <v>22</v>
      </c>
      <c r="C50">
        <f>'Full Data'!C83</f>
        <v>128</v>
      </c>
    </row>
    <row r="51" spans="1:3" x14ac:dyDescent="0.25">
      <c r="A51" s="5"/>
      <c r="B51" t="s">
        <v>23</v>
      </c>
      <c r="C51">
        <f>'Full Data'!C84</f>
        <v>108</v>
      </c>
    </row>
    <row r="52" spans="1:3" x14ac:dyDescent="0.25">
      <c r="A52" s="5"/>
      <c r="B52" t="s">
        <v>24</v>
      </c>
      <c r="C52">
        <f>'Full Data'!C85</f>
        <v>100</v>
      </c>
    </row>
    <row r="53" spans="1:3" x14ac:dyDescent="0.25">
      <c r="A53" s="5"/>
      <c r="B53" t="s">
        <v>25</v>
      </c>
      <c r="C53">
        <f>'Full Data'!C86</f>
        <v>98</v>
      </c>
    </row>
    <row r="54" spans="1:3" x14ac:dyDescent="0.25">
      <c r="A54" s="5"/>
      <c r="B54" t="s">
        <v>26</v>
      </c>
      <c r="C54">
        <f>'Full Data'!C87</f>
        <v>87</v>
      </c>
    </row>
    <row r="55" spans="1:3" x14ac:dyDescent="0.25">
      <c r="A55" s="5"/>
      <c r="B55" t="s">
        <v>27</v>
      </c>
      <c r="C55">
        <f>'Full Data'!C88</f>
        <v>67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workbookViewId="0">
      <selection activeCell="C78" sqref="C78:D78"/>
    </sheetView>
  </sheetViews>
  <sheetFormatPr defaultRowHeight="12.75" x14ac:dyDescent="0.2"/>
  <cols>
    <col min="1" max="16384" width="9.140625" style="1"/>
  </cols>
  <sheetData>
    <row r="1" spans="1:4" x14ac:dyDescent="0.2">
      <c r="C1" s="1">
        <v>968</v>
      </c>
      <c r="D1" s="1">
        <v>968</v>
      </c>
    </row>
    <row r="2" spans="1:4" x14ac:dyDescent="0.2">
      <c r="C2" s="1">
        <v>968</v>
      </c>
      <c r="D2" s="1">
        <v>968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57</v>
      </c>
      <c r="D5" s="1">
        <v>72</v>
      </c>
    </row>
    <row r="6" spans="1:4" x14ac:dyDescent="0.2">
      <c r="A6" s="1">
        <v>2012</v>
      </c>
      <c r="B6" s="1">
        <v>2</v>
      </c>
      <c r="C6" s="1">
        <v>51</v>
      </c>
      <c r="D6" s="1">
        <v>61</v>
      </c>
    </row>
    <row r="7" spans="1:4" x14ac:dyDescent="0.2">
      <c r="A7" s="1">
        <v>2012</v>
      </c>
      <c r="B7" s="1">
        <v>3</v>
      </c>
      <c r="C7" s="1">
        <v>71</v>
      </c>
      <c r="D7" s="1">
        <v>85</v>
      </c>
    </row>
    <row r="8" spans="1:4" x14ac:dyDescent="0.2">
      <c r="A8" s="1">
        <v>2012</v>
      </c>
      <c r="B8" s="1">
        <v>4</v>
      </c>
      <c r="C8" s="1">
        <v>58</v>
      </c>
      <c r="D8" s="1">
        <v>74</v>
      </c>
    </row>
    <row r="9" spans="1:4" x14ac:dyDescent="0.2">
      <c r="A9" s="1">
        <v>2012</v>
      </c>
      <c r="B9" s="1">
        <v>5</v>
      </c>
      <c r="C9" s="1">
        <v>82</v>
      </c>
      <c r="D9" s="1">
        <v>103</v>
      </c>
    </row>
    <row r="10" spans="1:4" x14ac:dyDescent="0.2">
      <c r="A10" s="1">
        <v>2012</v>
      </c>
      <c r="B10" s="1">
        <v>6</v>
      </c>
      <c r="C10" s="1">
        <v>76</v>
      </c>
      <c r="D10" s="1">
        <v>91</v>
      </c>
    </row>
    <row r="11" spans="1:4" x14ac:dyDescent="0.2">
      <c r="A11" s="1">
        <v>2012</v>
      </c>
      <c r="B11" s="1">
        <v>7</v>
      </c>
      <c r="C11" s="1">
        <v>79</v>
      </c>
      <c r="D11" s="1">
        <v>103</v>
      </c>
    </row>
    <row r="12" spans="1:4" x14ac:dyDescent="0.2">
      <c r="A12" s="1">
        <v>2012</v>
      </c>
      <c r="B12" s="1">
        <v>8</v>
      </c>
      <c r="C12" s="1">
        <v>96</v>
      </c>
      <c r="D12" s="1">
        <v>123</v>
      </c>
    </row>
    <row r="13" spans="1:4" x14ac:dyDescent="0.2">
      <c r="A13" s="1">
        <v>2012</v>
      </c>
      <c r="B13" s="1">
        <v>9</v>
      </c>
      <c r="C13" s="1">
        <v>80</v>
      </c>
      <c r="D13" s="1">
        <v>110</v>
      </c>
    </row>
    <row r="14" spans="1:4" x14ac:dyDescent="0.2">
      <c r="A14" s="1">
        <v>2012</v>
      </c>
      <c r="B14" s="1">
        <v>10</v>
      </c>
      <c r="C14" s="1">
        <v>67</v>
      </c>
      <c r="D14" s="1">
        <v>82</v>
      </c>
    </row>
    <row r="15" spans="1:4" x14ac:dyDescent="0.2">
      <c r="A15" s="1">
        <v>2012</v>
      </c>
      <c r="B15" s="1">
        <v>11</v>
      </c>
      <c r="C15" s="1">
        <v>61</v>
      </c>
      <c r="D15" s="1">
        <v>81</v>
      </c>
    </row>
    <row r="16" spans="1:4" x14ac:dyDescent="0.2">
      <c r="A16" s="1">
        <v>2012</v>
      </c>
      <c r="B16" s="1">
        <v>12</v>
      </c>
      <c r="C16" s="1">
        <v>43</v>
      </c>
      <c r="D16" s="1">
        <v>57</v>
      </c>
    </row>
    <row r="17" spans="1:4" x14ac:dyDescent="0.2">
      <c r="A17" s="1">
        <v>2013</v>
      </c>
      <c r="B17" s="1">
        <v>1</v>
      </c>
      <c r="C17" s="1">
        <v>60</v>
      </c>
      <c r="D17" s="1">
        <v>83</v>
      </c>
    </row>
    <row r="18" spans="1:4" x14ac:dyDescent="0.2">
      <c r="A18" s="1">
        <v>2013</v>
      </c>
      <c r="B18" s="1">
        <v>2</v>
      </c>
      <c r="C18" s="1">
        <v>69</v>
      </c>
      <c r="D18" s="1">
        <v>89</v>
      </c>
    </row>
    <row r="19" spans="1:4" x14ac:dyDescent="0.2">
      <c r="A19" s="1">
        <v>2013</v>
      </c>
      <c r="B19" s="1">
        <v>3</v>
      </c>
      <c r="C19" s="1">
        <v>64</v>
      </c>
      <c r="D19" s="1">
        <v>77</v>
      </c>
    </row>
    <row r="20" spans="1:4" x14ac:dyDescent="0.2">
      <c r="A20" s="1">
        <v>2013</v>
      </c>
      <c r="B20" s="1">
        <v>4</v>
      </c>
      <c r="C20" s="1">
        <v>76</v>
      </c>
      <c r="D20" s="1">
        <v>100</v>
      </c>
    </row>
    <row r="21" spans="1:4" x14ac:dyDescent="0.2">
      <c r="A21" s="1">
        <v>2013</v>
      </c>
      <c r="B21" s="1">
        <v>5</v>
      </c>
      <c r="C21" s="1">
        <v>87</v>
      </c>
      <c r="D21" s="1">
        <v>122</v>
      </c>
    </row>
    <row r="22" spans="1:4" x14ac:dyDescent="0.2">
      <c r="A22" s="1">
        <v>2013</v>
      </c>
      <c r="B22" s="1">
        <v>6</v>
      </c>
      <c r="C22" s="1">
        <v>103</v>
      </c>
      <c r="D22" s="1">
        <v>138</v>
      </c>
    </row>
    <row r="23" spans="1:4" x14ac:dyDescent="0.2">
      <c r="A23" s="1">
        <v>2013</v>
      </c>
      <c r="B23" s="1">
        <v>7</v>
      </c>
      <c r="C23" s="1">
        <v>108</v>
      </c>
      <c r="D23" s="1">
        <v>149</v>
      </c>
    </row>
    <row r="24" spans="1:4" x14ac:dyDescent="0.2">
      <c r="A24" s="1">
        <v>2013</v>
      </c>
      <c r="B24" s="1">
        <v>8</v>
      </c>
      <c r="C24" s="1">
        <v>106</v>
      </c>
      <c r="D24" s="1">
        <v>146</v>
      </c>
    </row>
    <row r="25" spans="1:4" x14ac:dyDescent="0.2">
      <c r="A25" s="1">
        <v>2013</v>
      </c>
      <c r="B25" s="1">
        <v>9</v>
      </c>
      <c r="C25" s="1">
        <v>100</v>
      </c>
      <c r="D25" s="1">
        <v>146</v>
      </c>
    </row>
    <row r="26" spans="1:4" x14ac:dyDescent="0.2">
      <c r="A26" s="1">
        <v>2013</v>
      </c>
      <c r="B26" s="1">
        <v>10</v>
      </c>
      <c r="C26" s="1">
        <v>98</v>
      </c>
      <c r="D26" s="1">
        <v>197</v>
      </c>
    </row>
    <row r="27" spans="1:4" x14ac:dyDescent="0.2">
      <c r="A27" s="1">
        <v>2013</v>
      </c>
      <c r="B27" s="1">
        <v>11</v>
      </c>
      <c r="C27" s="1">
        <v>87</v>
      </c>
      <c r="D27" s="1" t="s">
        <v>0</v>
      </c>
    </row>
    <row r="28" spans="1:4" x14ac:dyDescent="0.2">
      <c r="A28" s="1">
        <v>2013</v>
      </c>
      <c r="B28" s="1">
        <v>12</v>
      </c>
      <c r="C28" s="1">
        <v>56</v>
      </c>
      <c r="D28" s="1" t="s">
        <v>0</v>
      </c>
    </row>
    <row r="29" spans="1:4" x14ac:dyDescent="0.2">
      <c r="A29" s="1">
        <v>2014</v>
      </c>
      <c r="B29" s="1">
        <v>1</v>
      </c>
      <c r="C29" s="1">
        <v>76</v>
      </c>
      <c r="D29" s="1">
        <v>103</v>
      </c>
    </row>
    <row r="30" spans="1:4" x14ac:dyDescent="0.2">
      <c r="A30" s="1">
        <v>2014</v>
      </c>
      <c r="B30" s="1">
        <v>2</v>
      </c>
      <c r="C30" s="4">
        <v>69</v>
      </c>
      <c r="D30" s="4">
        <v>89</v>
      </c>
    </row>
    <row r="31" spans="1:4" x14ac:dyDescent="0.2">
      <c r="A31" s="1">
        <v>2014</v>
      </c>
      <c r="B31" s="1">
        <v>3</v>
      </c>
      <c r="C31" s="1">
        <v>143</v>
      </c>
      <c r="D31" s="1">
        <v>354</v>
      </c>
    </row>
    <row r="32" spans="1:4" x14ac:dyDescent="0.2">
      <c r="A32" s="1">
        <v>2014</v>
      </c>
      <c r="B32" s="1">
        <v>4</v>
      </c>
      <c r="C32" s="1">
        <v>136</v>
      </c>
      <c r="D32" s="4">
        <v>100</v>
      </c>
    </row>
    <row r="33" spans="1:4" x14ac:dyDescent="0.2">
      <c r="A33" s="1">
        <v>2014</v>
      </c>
      <c r="B33" s="1">
        <v>5</v>
      </c>
      <c r="C33" s="1">
        <v>99</v>
      </c>
      <c r="D33" s="1">
        <v>147</v>
      </c>
    </row>
    <row r="34" spans="1:4" x14ac:dyDescent="0.2">
      <c r="A34" s="1">
        <v>2014</v>
      </c>
      <c r="B34" s="1">
        <v>6</v>
      </c>
      <c r="C34" s="1">
        <v>372</v>
      </c>
      <c r="D34" s="1">
        <v>201</v>
      </c>
    </row>
    <row r="35" spans="1:4" x14ac:dyDescent="0.2">
      <c r="A35" s="1">
        <v>2014</v>
      </c>
      <c r="B35" s="1">
        <v>7</v>
      </c>
      <c r="C35" s="1">
        <v>608</v>
      </c>
      <c r="D35" s="4">
        <v>149</v>
      </c>
    </row>
    <row r="36" spans="1:4" x14ac:dyDescent="0.2">
      <c r="A36" s="1">
        <v>2014</v>
      </c>
      <c r="B36" s="1">
        <v>8</v>
      </c>
      <c r="C36" s="1">
        <v>588</v>
      </c>
      <c r="D36" s="4">
        <v>146</v>
      </c>
    </row>
    <row r="37" spans="1:4" x14ac:dyDescent="0.2">
      <c r="A37" s="1">
        <v>2014</v>
      </c>
      <c r="B37" s="1">
        <v>9</v>
      </c>
      <c r="C37" s="1">
        <v>534</v>
      </c>
      <c r="D37" s="4">
        <v>146</v>
      </c>
    </row>
    <row r="38" spans="1:4" x14ac:dyDescent="0.2">
      <c r="A38" s="1">
        <v>2014</v>
      </c>
      <c r="B38" s="1">
        <v>10</v>
      </c>
      <c r="C38" s="1">
        <v>101</v>
      </c>
      <c r="D38" s="4">
        <v>197</v>
      </c>
    </row>
    <row r="39" spans="1:4" x14ac:dyDescent="0.2">
      <c r="A39" s="1">
        <v>2014</v>
      </c>
      <c r="B39" s="1">
        <v>11</v>
      </c>
      <c r="C39" s="1">
        <v>127</v>
      </c>
      <c r="D39" s="1">
        <v>192</v>
      </c>
    </row>
    <row r="40" spans="1:4" x14ac:dyDescent="0.2">
      <c r="A40" s="1">
        <v>2014</v>
      </c>
      <c r="B40" s="1">
        <v>12</v>
      </c>
      <c r="C40" s="1">
        <v>56</v>
      </c>
      <c r="D40" s="1">
        <v>140</v>
      </c>
    </row>
    <row r="41" spans="1:4" x14ac:dyDescent="0.2">
      <c r="A41" s="1">
        <v>2015</v>
      </c>
      <c r="B41" s="1">
        <v>1</v>
      </c>
      <c r="C41" s="1">
        <v>58</v>
      </c>
      <c r="D41" s="1">
        <v>137</v>
      </c>
    </row>
    <row r="42" spans="1:4" x14ac:dyDescent="0.2">
      <c r="A42" s="1">
        <v>2015</v>
      </c>
      <c r="B42" s="1">
        <v>2</v>
      </c>
      <c r="C42" s="1">
        <v>60</v>
      </c>
      <c r="D42" s="1">
        <v>74</v>
      </c>
    </row>
    <row r="43" spans="1:4" x14ac:dyDescent="0.2">
      <c r="A43" s="1">
        <v>2015</v>
      </c>
      <c r="B43" s="1">
        <v>3</v>
      </c>
      <c r="C43" s="1">
        <v>77</v>
      </c>
      <c r="D43" s="1">
        <v>91</v>
      </c>
    </row>
    <row r="44" spans="1:4" x14ac:dyDescent="0.2">
      <c r="A44" s="1">
        <v>2015</v>
      </c>
      <c r="B44" s="1">
        <v>4</v>
      </c>
      <c r="C44" s="1">
        <v>96</v>
      </c>
      <c r="D44" s="1">
        <v>115</v>
      </c>
    </row>
    <row r="45" spans="1:4" x14ac:dyDescent="0.2">
      <c r="A45" s="1">
        <v>2015</v>
      </c>
      <c r="B45" s="1">
        <v>5</v>
      </c>
      <c r="C45" s="1">
        <v>78</v>
      </c>
      <c r="D45" s="1">
        <v>98</v>
      </c>
    </row>
    <row r="46" spans="1:4" x14ac:dyDescent="0.2">
      <c r="A46" s="1">
        <v>2015</v>
      </c>
      <c r="B46" s="1">
        <v>6</v>
      </c>
      <c r="C46" s="4">
        <v>372</v>
      </c>
      <c r="D46" s="4">
        <v>201</v>
      </c>
    </row>
    <row r="47" spans="1:4" x14ac:dyDescent="0.2">
      <c r="A47" s="1">
        <v>2015</v>
      </c>
      <c r="B47" s="1">
        <v>7</v>
      </c>
      <c r="C47" s="1">
        <v>102</v>
      </c>
      <c r="D47" s="1">
        <v>124</v>
      </c>
    </row>
    <row r="48" spans="1:4" x14ac:dyDescent="0.2">
      <c r="A48" s="1">
        <v>2015</v>
      </c>
      <c r="B48" s="1">
        <v>8</v>
      </c>
      <c r="C48" s="1">
        <v>59</v>
      </c>
      <c r="D48" s="1">
        <v>81</v>
      </c>
    </row>
    <row r="49" spans="1:4" x14ac:dyDescent="0.2">
      <c r="A49" s="1">
        <v>2015</v>
      </c>
      <c r="B49" s="1">
        <v>9</v>
      </c>
      <c r="C49" s="1">
        <v>114</v>
      </c>
      <c r="D49" s="1">
        <v>189</v>
      </c>
    </row>
    <row r="50" spans="1:4" x14ac:dyDescent="0.2">
      <c r="A50" s="1">
        <v>2015</v>
      </c>
      <c r="B50" s="1">
        <v>10</v>
      </c>
      <c r="C50" s="1">
        <v>86</v>
      </c>
      <c r="D50" s="1">
        <v>94</v>
      </c>
    </row>
    <row r="51" spans="1:4" x14ac:dyDescent="0.2">
      <c r="A51" s="1">
        <v>2015</v>
      </c>
      <c r="B51" s="1">
        <v>11</v>
      </c>
      <c r="C51" s="1">
        <v>65</v>
      </c>
      <c r="D51" s="1">
        <v>79</v>
      </c>
    </row>
    <row r="52" spans="1:4" x14ac:dyDescent="0.2">
      <c r="A52" s="1">
        <v>2015</v>
      </c>
      <c r="B52" s="1">
        <v>12</v>
      </c>
      <c r="C52" s="1">
        <v>55</v>
      </c>
      <c r="D52" s="1">
        <v>62</v>
      </c>
    </row>
    <row r="53" spans="1:4" x14ac:dyDescent="0.2">
      <c r="A53" s="1">
        <v>2016</v>
      </c>
      <c r="B53" s="1">
        <v>1</v>
      </c>
      <c r="C53" s="1">
        <v>70</v>
      </c>
      <c r="D53" s="1">
        <v>80</v>
      </c>
    </row>
    <row r="54" spans="1:4" x14ac:dyDescent="0.2">
      <c r="A54" s="1">
        <v>2016</v>
      </c>
      <c r="B54" s="1">
        <v>2</v>
      </c>
      <c r="C54" s="1">
        <v>68</v>
      </c>
      <c r="D54" s="1">
        <v>85</v>
      </c>
    </row>
    <row r="55" spans="1:4" x14ac:dyDescent="0.2">
      <c r="A55" s="1">
        <v>2016</v>
      </c>
      <c r="B55" s="1">
        <v>3</v>
      </c>
      <c r="C55" s="1">
        <v>74</v>
      </c>
      <c r="D55" s="1">
        <v>83</v>
      </c>
    </row>
    <row r="56" spans="1:4" x14ac:dyDescent="0.2">
      <c r="A56" s="1">
        <v>2016</v>
      </c>
      <c r="B56" s="1">
        <v>4</v>
      </c>
      <c r="C56" s="1">
        <v>82</v>
      </c>
      <c r="D56" s="1">
        <v>94</v>
      </c>
    </row>
    <row r="57" spans="1:4" x14ac:dyDescent="0.2">
      <c r="A57" s="1">
        <v>2016</v>
      </c>
      <c r="B57" s="1">
        <v>5</v>
      </c>
      <c r="C57" s="1">
        <v>108</v>
      </c>
      <c r="D57" s="1">
        <v>115</v>
      </c>
    </row>
    <row r="58" spans="1:4" x14ac:dyDescent="0.2">
      <c r="A58" s="1">
        <v>2016</v>
      </c>
      <c r="B58" s="1">
        <v>6</v>
      </c>
      <c r="C58" s="1">
        <v>92</v>
      </c>
      <c r="D58" s="1">
        <v>103</v>
      </c>
    </row>
    <row r="59" spans="1:4" x14ac:dyDescent="0.2">
      <c r="A59" s="1">
        <v>2016</v>
      </c>
      <c r="B59" s="1">
        <v>7</v>
      </c>
      <c r="C59" s="1">
        <v>102</v>
      </c>
      <c r="D59" s="1">
        <v>120</v>
      </c>
    </row>
    <row r="60" spans="1:4" x14ac:dyDescent="0.2">
      <c r="A60" s="1">
        <v>2016</v>
      </c>
      <c r="B60" s="1">
        <v>8</v>
      </c>
      <c r="C60" s="4">
        <v>59</v>
      </c>
      <c r="D60" s="4">
        <v>81</v>
      </c>
    </row>
    <row r="61" spans="1:4" x14ac:dyDescent="0.2">
      <c r="A61" s="1">
        <v>2016</v>
      </c>
      <c r="B61" s="1">
        <v>9</v>
      </c>
      <c r="C61" s="1">
        <v>107</v>
      </c>
      <c r="D61" s="1">
        <v>111</v>
      </c>
    </row>
    <row r="62" spans="1:4" x14ac:dyDescent="0.2">
      <c r="A62" s="1">
        <v>2016</v>
      </c>
      <c r="B62" s="1">
        <v>10</v>
      </c>
      <c r="C62" s="1">
        <v>92</v>
      </c>
      <c r="D62" s="1">
        <v>91</v>
      </c>
    </row>
    <row r="63" spans="1:4" x14ac:dyDescent="0.2">
      <c r="A63" s="1">
        <v>2016</v>
      </c>
      <c r="B63" s="1">
        <v>11</v>
      </c>
      <c r="C63" s="1">
        <v>68</v>
      </c>
      <c r="D63" s="1">
        <v>82</v>
      </c>
    </row>
    <row r="64" spans="1:4" x14ac:dyDescent="0.2">
      <c r="A64" s="1">
        <v>2016</v>
      </c>
      <c r="B64" s="1">
        <v>12</v>
      </c>
      <c r="C64" s="1">
        <v>70</v>
      </c>
      <c r="D64" s="1">
        <v>68</v>
      </c>
    </row>
    <row r="65" spans="1:4" x14ac:dyDescent="0.2">
      <c r="A65" s="1">
        <v>2017</v>
      </c>
      <c r="B65" s="1">
        <v>1</v>
      </c>
      <c r="C65" s="1">
        <v>71</v>
      </c>
      <c r="D65" s="1">
        <v>101</v>
      </c>
    </row>
    <row r="66" spans="1:4" x14ac:dyDescent="0.2">
      <c r="A66" s="1">
        <v>2017</v>
      </c>
      <c r="B66" s="1">
        <v>2</v>
      </c>
      <c r="C66" s="1">
        <v>67</v>
      </c>
      <c r="D66" s="1">
        <v>116</v>
      </c>
    </row>
    <row r="67" spans="1:4" x14ac:dyDescent="0.2">
      <c r="A67" s="1">
        <v>2017</v>
      </c>
      <c r="B67" s="1">
        <v>3</v>
      </c>
      <c r="C67" s="1">
        <v>77</v>
      </c>
      <c r="D67" s="1">
        <v>95</v>
      </c>
    </row>
    <row r="68" spans="1:4" x14ac:dyDescent="0.2">
      <c r="A68" s="1">
        <v>2017</v>
      </c>
      <c r="B68" s="1">
        <v>4</v>
      </c>
      <c r="C68" s="1">
        <v>96</v>
      </c>
      <c r="D68" s="1">
        <v>109</v>
      </c>
    </row>
    <row r="69" spans="1:4" x14ac:dyDescent="0.2">
      <c r="A69" s="1">
        <v>2017</v>
      </c>
      <c r="B69" s="1">
        <v>5</v>
      </c>
      <c r="C69" s="1">
        <v>101</v>
      </c>
      <c r="D69" s="1">
        <v>107</v>
      </c>
    </row>
    <row r="70" spans="1:4" x14ac:dyDescent="0.2">
      <c r="A70" s="1">
        <v>2017</v>
      </c>
      <c r="B70" s="1">
        <v>6</v>
      </c>
      <c r="C70" s="4">
        <v>92</v>
      </c>
      <c r="D70" s="4">
        <v>103</v>
      </c>
    </row>
    <row r="71" spans="1:4" x14ac:dyDescent="0.2">
      <c r="A71" s="1">
        <v>2017</v>
      </c>
      <c r="B71" s="1">
        <v>7</v>
      </c>
      <c r="C71" s="1">
        <v>106</v>
      </c>
      <c r="D71" s="1">
        <v>98</v>
      </c>
    </row>
    <row r="72" spans="1:4" x14ac:dyDescent="0.2">
      <c r="A72" s="1">
        <v>2017</v>
      </c>
      <c r="B72" s="1">
        <v>8</v>
      </c>
      <c r="C72" s="1">
        <v>92</v>
      </c>
      <c r="D72" s="1">
        <v>96</v>
      </c>
    </row>
    <row r="73" spans="1:4" x14ac:dyDescent="0.2">
      <c r="A73" s="1">
        <v>2017</v>
      </c>
      <c r="B73" s="1">
        <v>9</v>
      </c>
      <c r="C73" s="1">
        <v>90</v>
      </c>
      <c r="D73" s="1">
        <v>98</v>
      </c>
    </row>
    <row r="74" spans="1:4" x14ac:dyDescent="0.2">
      <c r="A74" s="1">
        <v>2017</v>
      </c>
      <c r="B74" s="1">
        <v>10</v>
      </c>
      <c r="C74" s="1">
        <v>83</v>
      </c>
      <c r="D74" s="1">
        <v>92</v>
      </c>
    </row>
    <row r="75" spans="1:4" x14ac:dyDescent="0.2">
      <c r="A75" s="1">
        <v>2017</v>
      </c>
      <c r="B75" s="1">
        <v>11</v>
      </c>
      <c r="C75" s="1">
        <v>77</v>
      </c>
      <c r="D75" s="1">
        <v>91</v>
      </c>
    </row>
    <row r="76" spans="1:4" x14ac:dyDescent="0.2">
      <c r="A76" s="1">
        <v>2017</v>
      </c>
      <c r="B76" s="1">
        <v>12</v>
      </c>
      <c r="C76" s="1">
        <v>49</v>
      </c>
      <c r="D76" s="1">
        <v>55</v>
      </c>
    </row>
    <row r="77" spans="1:4" x14ac:dyDescent="0.2">
      <c r="A77" s="1">
        <v>2018</v>
      </c>
      <c r="B77" s="1">
        <v>1</v>
      </c>
      <c r="C77" s="1">
        <v>53</v>
      </c>
      <c r="D77" s="1">
        <v>64</v>
      </c>
    </row>
    <row r="78" spans="1:4" x14ac:dyDescent="0.2">
      <c r="A78" s="1">
        <v>2018</v>
      </c>
      <c r="B78" s="1">
        <v>2</v>
      </c>
      <c r="C78" s="4">
        <v>67</v>
      </c>
      <c r="D78" s="4">
        <v>116</v>
      </c>
    </row>
    <row r="79" spans="1:4" x14ac:dyDescent="0.2">
      <c r="A79" s="1">
        <v>2018</v>
      </c>
      <c r="B79" s="1">
        <v>3</v>
      </c>
      <c r="C79" s="1">
        <v>65</v>
      </c>
      <c r="D79" s="1">
        <v>65</v>
      </c>
    </row>
    <row r="80" spans="1:4" x14ac:dyDescent="0.2">
      <c r="A80" s="1">
        <v>2018</v>
      </c>
      <c r="B80" s="1">
        <v>4</v>
      </c>
      <c r="C80" s="1">
        <v>98</v>
      </c>
      <c r="D80" s="1">
        <v>96</v>
      </c>
    </row>
    <row r="81" spans="1:4" x14ac:dyDescent="0.2">
      <c r="A81" s="1">
        <v>2018</v>
      </c>
      <c r="B81" s="1">
        <v>5</v>
      </c>
      <c r="C81" s="1">
        <v>106</v>
      </c>
      <c r="D81" s="1">
        <v>119</v>
      </c>
    </row>
    <row r="82" spans="1:4" x14ac:dyDescent="0.2">
      <c r="A82" s="1">
        <v>2018</v>
      </c>
      <c r="B82" s="1">
        <v>6</v>
      </c>
      <c r="C82" s="1">
        <v>124</v>
      </c>
      <c r="D82" s="1">
        <v>131</v>
      </c>
    </row>
    <row r="83" spans="1:4" x14ac:dyDescent="0.2">
      <c r="A83" s="1">
        <v>2018</v>
      </c>
      <c r="B83" s="1">
        <v>7</v>
      </c>
      <c r="C83" s="1">
        <v>128</v>
      </c>
      <c r="D83" s="1">
        <v>137</v>
      </c>
    </row>
    <row r="84" spans="1:4" x14ac:dyDescent="0.2">
      <c r="A84" s="1">
        <v>2018</v>
      </c>
      <c r="B84" s="1">
        <v>8</v>
      </c>
      <c r="C84" s="1">
        <v>108</v>
      </c>
      <c r="D84" s="1">
        <v>135</v>
      </c>
    </row>
    <row r="85" spans="1:4" x14ac:dyDescent="0.2">
      <c r="A85" s="1">
        <v>2018</v>
      </c>
      <c r="B85" s="1">
        <v>9</v>
      </c>
      <c r="C85" s="1">
        <v>100</v>
      </c>
      <c r="D85" s="1">
        <v>116</v>
      </c>
    </row>
    <row r="86" spans="1:4" x14ac:dyDescent="0.2">
      <c r="A86" s="1">
        <v>2018</v>
      </c>
      <c r="B86" s="1">
        <v>10</v>
      </c>
      <c r="C86" s="1">
        <v>98</v>
      </c>
      <c r="D86" s="1">
        <v>109</v>
      </c>
    </row>
    <row r="87" spans="1:4" x14ac:dyDescent="0.2">
      <c r="A87" s="1">
        <v>2018</v>
      </c>
      <c r="B87" s="1">
        <v>11</v>
      </c>
      <c r="C87" s="1">
        <v>87</v>
      </c>
      <c r="D87" s="1">
        <v>102</v>
      </c>
    </row>
    <row r="88" spans="1:4" x14ac:dyDescent="0.2">
      <c r="A88" s="1">
        <v>2018</v>
      </c>
      <c r="B88" s="1">
        <v>12</v>
      </c>
      <c r="C88" s="1">
        <v>67</v>
      </c>
      <c r="D88" s="1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968-Summed</vt:lpstr>
      <vt:lpstr>C968-Eastbound</vt:lpstr>
      <vt:lpstr>C968-Westbound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2019-01-24T14:45:46Z</dcterms:created>
  <dcterms:modified xsi:type="dcterms:W3CDTF">2019-01-25T12:14:24Z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