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7795" windowHeight="12330"/>
  </bookViews>
  <sheets>
    <sheet name="958-Summed" sheetId="5" r:id="rId1"/>
    <sheet name="C958-Eastbound" sheetId="4" r:id="rId2"/>
    <sheet name="C958-Westbound" sheetId="3" r:id="rId3"/>
    <sheet name="Full Data" sheetId="2" r:id="rId4"/>
  </sheets>
  <externalReferences>
    <externalReference r:id="rId5"/>
  </externalReferences>
  <definedNames>
    <definedName name="MyRange">#REF!</definedName>
  </definedNames>
  <calcPr calcId="145621"/>
</workbook>
</file>

<file path=xl/calcChain.xml><?xml version="1.0" encoding="utf-8"?>
<calcChain xmlns="http://schemas.openxmlformats.org/spreadsheetml/2006/main">
  <c r="C55" i="5" l="1"/>
  <c r="C54" i="5"/>
  <c r="C53" i="5"/>
  <c r="C52" i="5"/>
  <c r="C51" i="5"/>
  <c r="C50" i="5"/>
  <c r="C49" i="5"/>
  <c r="C48" i="5"/>
  <c r="C47" i="5"/>
  <c r="C46" i="5"/>
  <c r="C45" i="5"/>
  <c r="C44" i="5"/>
  <c r="C43" i="5"/>
  <c r="C42" i="5"/>
  <c r="C41" i="5"/>
  <c r="C40" i="5"/>
  <c r="C39" i="5"/>
  <c r="C38" i="5"/>
  <c r="C36" i="5"/>
  <c r="C35" i="5"/>
  <c r="C34" i="5"/>
  <c r="C33" i="5"/>
  <c r="C32" i="5"/>
  <c r="C31" i="5"/>
  <c r="G29" i="5" s="1"/>
  <c r="C30" i="5"/>
  <c r="C29" i="5"/>
  <c r="C28" i="5"/>
  <c r="C27" i="5"/>
  <c r="C26" i="5"/>
  <c r="C25" i="5"/>
  <c r="C24" i="5"/>
  <c r="C23" i="5"/>
  <c r="C22" i="5"/>
  <c r="C21" i="5"/>
  <c r="C20" i="5"/>
  <c r="C19" i="5"/>
  <c r="C18" i="5"/>
  <c r="G28" i="5" s="1"/>
  <c r="C17" i="5"/>
  <c r="G27" i="5" s="1"/>
  <c r="C16" i="5"/>
  <c r="G26" i="5" s="1"/>
  <c r="C15" i="5"/>
  <c r="C14" i="5"/>
  <c r="C13" i="5"/>
  <c r="C12" i="5"/>
  <c r="C11" i="5"/>
  <c r="G21" i="5" s="1"/>
  <c r="C10" i="5"/>
  <c r="G20" i="5" s="1"/>
  <c r="C9" i="5"/>
  <c r="G19" i="5" s="1"/>
  <c r="C8" i="5"/>
  <c r="C55" i="4"/>
  <c r="C54" i="4"/>
  <c r="C53" i="4"/>
  <c r="C52" i="4"/>
  <c r="C51" i="4"/>
  <c r="C50" i="4"/>
  <c r="G11" i="4" s="1"/>
  <c r="C49" i="4"/>
  <c r="C48" i="4"/>
  <c r="C47" i="4"/>
  <c r="C46" i="4"/>
  <c r="C45" i="4"/>
  <c r="C44" i="4"/>
  <c r="C43" i="4"/>
  <c r="C42" i="4"/>
  <c r="C41" i="4"/>
  <c r="C40" i="4"/>
  <c r="C39" i="4"/>
  <c r="C38" i="4"/>
  <c r="C37" i="4"/>
  <c r="C37" i="5" s="1"/>
  <c r="C36" i="4"/>
  <c r="C35" i="4"/>
  <c r="C34" i="4"/>
  <c r="C33" i="4"/>
  <c r="C32" i="4"/>
  <c r="C31" i="4"/>
  <c r="G29" i="4" s="1"/>
  <c r="C30" i="4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G27" i="4" s="1"/>
  <c r="C16" i="4"/>
  <c r="G26" i="4" s="1"/>
  <c r="C15" i="4"/>
  <c r="G25" i="4" s="1"/>
  <c r="C14" i="4"/>
  <c r="G24" i="4" s="1"/>
  <c r="C13" i="4"/>
  <c r="G23" i="4" s="1"/>
  <c r="C12" i="4"/>
  <c r="G22" i="4" s="1"/>
  <c r="C11" i="4"/>
  <c r="G21" i="4" s="1"/>
  <c r="C10" i="4"/>
  <c r="G20" i="4" s="1"/>
  <c r="C9" i="4"/>
  <c r="C8" i="4"/>
  <c r="G28" i="4"/>
  <c r="G19" i="4"/>
  <c r="G18" i="4"/>
  <c r="C55" i="3"/>
  <c r="C54" i="3"/>
  <c r="C53" i="3"/>
  <c r="C52" i="3"/>
  <c r="C51" i="3"/>
  <c r="C50" i="3"/>
  <c r="C49" i="3"/>
  <c r="C48" i="3"/>
  <c r="C47" i="3"/>
  <c r="C46" i="3"/>
  <c r="C45" i="3"/>
  <c r="C44" i="3"/>
  <c r="C43" i="3"/>
  <c r="C42" i="3"/>
  <c r="C41" i="3"/>
  <c r="C40" i="3"/>
  <c r="C39" i="3"/>
  <c r="C38" i="3"/>
  <c r="C37" i="3"/>
  <c r="G23" i="3" s="1"/>
  <c r="C36" i="3"/>
  <c r="G22" i="3" s="1"/>
  <c r="C35" i="3"/>
  <c r="C34" i="3"/>
  <c r="C33" i="3"/>
  <c r="C32" i="3"/>
  <c r="C31" i="3"/>
  <c r="G29" i="3" s="1"/>
  <c r="C30" i="3"/>
  <c r="G28" i="3" s="1"/>
  <c r="C29" i="3"/>
  <c r="C28" i="3"/>
  <c r="C27" i="3"/>
  <c r="C26" i="3"/>
  <c r="C25" i="3"/>
  <c r="C24" i="3"/>
  <c r="C23" i="3"/>
  <c r="C22" i="3"/>
  <c r="C21" i="3"/>
  <c r="C20" i="3"/>
  <c r="C19" i="3"/>
  <c r="C18" i="3"/>
  <c r="C17" i="3"/>
  <c r="G27" i="3" s="1"/>
  <c r="C16" i="3"/>
  <c r="C15" i="3"/>
  <c r="G25" i="3" s="1"/>
  <c r="C14" i="3"/>
  <c r="C13" i="3"/>
  <c r="C12" i="3"/>
  <c r="C11" i="3"/>
  <c r="C10" i="3"/>
  <c r="C9" i="3"/>
  <c r="G19" i="3" s="1"/>
  <c r="C8" i="3"/>
  <c r="G26" i="3"/>
  <c r="G24" i="3"/>
  <c r="G21" i="3"/>
  <c r="G20" i="3"/>
  <c r="G18" i="3"/>
  <c r="G24" i="5" l="1"/>
  <c r="G25" i="5"/>
  <c r="G23" i="5"/>
  <c r="G11" i="5"/>
  <c r="G22" i="5"/>
  <c r="G10" i="5"/>
  <c r="G9" i="5"/>
  <c r="G8" i="5"/>
  <c r="G18" i="5"/>
  <c r="G10" i="4"/>
  <c r="G9" i="4"/>
  <c r="G8" i="4"/>
  <c r="G11" i="3"/>
  <c r="G10" i="3"/>
  <c r="G9" i="3"/>
  <c r="G8" i="3"/>
</calcChain>
</file>

<file path=xl/sharedStrings.xml><?xml version="1.0" encoding="utf-8"?>
<sst xmlns="http://schemas.openxmlformats.org/spreadsheetml/2006/main" count="242" uniqueCount="29">
  <si>
    <t>-</t>
  </si>
  <si>
    <t>Eastbound</t>
  </si>
  <si>
    <t>Westbound</t>
  </si>
  <si>
    <t>Month</t>
  </si>
  <si>
    <t>Year</t>
  </si>
  <si>
    <t>NCN2 Marine Parade btwn Madeira Pl &amp; Camelford St</t>
  </si>
  <si>
    <t>Traffic</t>
  </si>
  <si>
    <t>2013-2016</t>
  </si>
  <si>
    <t>SiteNo</t>
  </si>
  <si>
    <t>Notes</t>
  </si>
  <si>
    <t>ADT = Average Daily Traffic</t>
  </si>
  <si>
    <t>Name</t>
  </si>
  <si>
    <t>Channel</t>
  </si>
  <si>
    <t>Vehicle Type</t>
  </si>
  <si>
    <t>Flow</t>
  </si>
  <si>
    <t>ADT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</si>
  <si>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</si>
  <si>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</si>
  <si>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</si>
  <si>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</si>
  <si>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</si>
  <si>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</si>
  <si>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</si>
  <si>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</si>
  <si>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</si>
  <si>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</si>
  <si>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</si>
  <si>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</si>
  <si>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Westbound &amp; Eastbound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</si>
</sst>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6">
    <xf numFmtId="0" fontId="0" fillId="0" borderId="0" xfId="0"/>
    <xf numFmtId="0" fontId="2" fillId="0" borderId="0" xfId="1"/>
    <xf numFmtId="0" fontId="1" fillId="0" borderId="0" xfId="0" applyFont="1"/>
    <xf numFmtId="1" fontId="0" fillId="0" borderId="0" xfId="0" applyNumberFormat="1"/>
    <xf numFmtId="0" fontId="0" fillId="0" borderId="0" xfId="0" applyAlignment="1"/>
    <xf numFmtId="0" fontId="3" fillId="0" borderId="0" xfId="1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GB" sz="1600"/>
              <a:t>Yearly</a:t>
            </a:r>
            <a:r>
              <a:rPr lang="en-GB" sz="1600" baseline="0"/>
              <a:t> Average Daily Traffic (2013 - 2016)</a:t>
            </a:r>
            <a:endParaRPr lang="en-GB" sz="1600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numRef>
              <c:f>'958-Summed'!$F$8:$F$11</c:f>
              <c:numCache>
                <c:formatCode>General</c:formatCode>
                <c:ptCount val="4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</c:numCache>
            </c:numRef>
          </c:cat>
          <c:val>
            <c:numRef>
              <c:f>'958-Summed'!$G$8:$G$11</c:f>
              <c:numCache>
                <c:formatCode>0</c:formatCode>
                <c:ptCount val="4"/>
                <c:pt idx="0">
                  <c:v>289.73698630136988</c:v>
                </c:pt>
                <c:pt idx="1">
                  <c:v>294.34246575342468</c:v>
                </c:pt>
                <c:pt idx="2">
                  <c:v>294.87945205479451</c:v>
                </c:pt>
                <c:pt idx="3">
                  <c:v>310.46174863387978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058496"/>
        <c:axId val="108392832"/>
      </c:lineChart>
      <c:catAx>
        <c:axId val="108058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08392832"/>
        <c:crosses val="autoZero"/>
        <c:auto val="1"/>
        <c:lblAlgn val="ctr"/>
        <c:lblOffset val="100"/>
        <c:noMultiLvlLbl val="0"/>
      </c:catAx>
      <c:valAx>
        <c:axId val="10839283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Average Cycle Count (per</a:t>
                </a:r>
                <a:r>
                  <a:rPr lang="en-GB" baseline="0"/>
                  <a:t> day)</a:t>
                </a:r>
                <a:endParaRPr lang="en-GB"/>
              </a:p>
            </c:rich>
          </c:tx>
          <c:layout/>
          <c:overlay val="0"/>
        </c:title>
        <c:numFmt formatCode="0" sourceLinked="1"/>
        <c:majorTickMark val="none"/>
        <c:minorTickMark val="none"/>
        <c:tickLblPos val="nextTo"/>
        <c:crossAx val="1080584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GB" sz="1600"/>
              <a:t>Monthly Average Daily Traffic (2013 - 2016)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cat>
            <c:strRef>
              <c:f>'958-Summed'!$F$18:$F$29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'958-Summed'!$G$18:$G$29</c:f>
              <c:numCache>
                <c:formatCode>0</c:formatCode>
                <c:ptCount val="12"/>
                <c:pt idx="0">
                  <c:v>210.25</c:v>
                </c:pt>
                <c:pt idx="1">
                  <c:v>224.25</c:v>
                </c:pt>
                <c:pt idx="2">
                  <c:v>257</c:v>
                </c:pt>
                <c:pt idx="3">
                  <c:v>309.75</c:v>
                </c:pt>
                <c:pt idx="4">
                  <c:v>327</c:v>
                </c:pt>
                <c:pt idx="5">
                  <c:v>366</c:v>
                </c:pt>
                <c:pt idx="6">
                  <c:v>359.5</c:v>
                </c:pt>
                <c:pt idx="7">
                  <c:v>331</c:v>
                </c:pt>
                <c:pt idx="8">
                  <c:v>379</c:v>
                </c:pt>
                <c:pt idx="9">
                  <c:v>321.75</c:v>
                </c:pt>
                <c:pt idx="10">
                  <c:v>272</c:v>
                </c:pt>
                <c:pt idx="11">
                  <c:v>208.75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160512"/>
        <c:axId val="42162048"/>
      </c:lineChart>
      <c:catAx>
        <c:axId val="42160512"/>
        <c:scaling>
          <c:orientation val="minMax"/>
        </c:scaling>
        <c:delete val="0"/>
        <c:axPos val="b"/>
        <c:majorTickMark val="none"/>
        <c:minorTickMark val="none"/>
        <c:tickLblPos val="nextTo"/>
        <c:crossAx val="42162048"/>
        <c:crosses val="autoZero"/>
        <c:auto val="1"/>
        <c:lblAlgn val="ctr"/>
        <c:lblOffset val="100"/>
        <c:noMultiLvlLbl val="0"/>
      </c:catAx>
      <c:valAx>
        <c:axId val="4216204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Average Cycle Count (per day)</a:t>
                </a:r>
              </a:p>
            </c:rich>
          </c:tx>
          <c:layout/>
          <c:overlay val="0"/>
        </c:title>
        <c:numFmt formatCode="0" sourceLinked="1"/>
        <c:majorTickMark val="none"/>
        <c:minorTickMark val="none"/>
        <c:tickLblPos val="nextTo"/>
        <c:crossAx val="42160512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247649</xdr:colOff>
      <xdr:row>0</xdr:row>
      <xdr:rowOff>157161</xdr:rowOff>
    </xdr:from>
    <xdr:to>
      <xdr:col>15</xdr:col>
      <xdr:colOff>447674</xdr:colOff>
      <xdr:row>15</xdr:row>
      <xdr:rowOff>180974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228599</xdr:colOff>
      <xdr:row>16</xdr:row>
      <xdr:rowOff>109537</xdr:rowOff>
    </xdr:from>
    <xdr:to>
      <xdr:col>15</xdr:col>
      <xdr:colOff>600074</xdr:colOff>
      <xdr:row>32</xdr:row>
      <xdr:rowOff>123825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nvironment/Transport%20Planning/Jaimie%20McSorley/XLSM%20Import%20VDA%20Pro%20to%20Excel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 Data Ordered"/>
      <sheetName val="New Data"/>
      <sheetName val="DONOTDELETE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tabSelected="1" workbookViewId="0">
      <selection activeCell="T28" sqref="T28"/>
    </sheetView>
  </sheetViews>
  <sheetFormatPr defaultRowHeight="15" x14ac:dyDescent="0.25"/>
  <cols>
    <col min="1" max="1" width="11.5703125" customWidth="1"/>
  </cols>
  <sheetData>
    <row r="1" spans="1:7" x14ac:dyDescent="0.25">
      <c r="A1" t="s">
        <v>8</v>
      </c>
      <c r="B1">
        <v>958</v>
      </c>
    </row>
    <row r="2" spans="1:7" x14ac:dyDescent="0.25">
      <c r="A2" t="s">
        <v>9</v>
      </c>
      <c r="B2" t="s">
        <v>10</v>
      </c>
    </row>
    <row r="3" spans="1:7" x14ac:dyDescent="0.25">
      <c r="A3" t="s">
        <v>11</v>
      </c>
      <c r="B3" t="s">
        <v>5</v>
      </c>
    </row>
    <row r="4" spans="1:7" x14ac:dyDescent="0.25">
      <c r="A4" t="s">
        <v>12</v>
      </c>
      <c r="B4" t="s">
        <v>28</v>
      </c>
    </row>
    <row r="5" spans="1:7" x14ac:dyDescent="0.25">
      <c r="A5" t="s">
        <v>4</v>
      </c>
      <c r="B5" t="s">
        <v>7</v>
      </c>
    </row>
    <row r="6" spans="1:7" x14ac:dyDescent="0.25">
      <c r="A6" t="s">
        <v>13</v>
      </c>
      <c r="B6" t="s">
        <v>6</v>
      </c>
    </row>
    <row r="7" spans="1:7" x14ac:dyDescent="0.25">
      <c r="A7" s="2" t="s">
        <v>4</v>
      </c>
      <c r="B7" s="2" t="s">
        <v>3</v>
      </c>
      <c r="C7" s="2" t="s">
        <v>14</v>
      </c>
      <c r="F7" s="2" t="s">
        <v>4</v>
      </c>
      <c r="G7" s="2" t="s">
        <v>15</v>
      </c>
    </row>
    <row r="8" spans="1:7" x14ac:dyDescent="0.25">
      <c r="A8" s="4">
        <v>2013</v>
      </c>
      <c r="B8" t="s">
        <v>16</v>
      </c>
      <c r="C8" s="3">
        <f>IF(AND(ISNUMBER('C958-Eastbound'!C8),ISNUMBER('C958-Westbound'!C8)),SUM('C958-Eastbound'!C8,'C958-Westbound'!C8),"")</f>
        <v>224</v>
      </c>
      <c r="F8">
        <v>2013</v>
      </c>
      <c r="G8" s="3">
        <f>SUM(31*C8,28*C9,31*C10,30*C11,31*C12,30*C13,31*C14,31*C15,30*C16,31*C17,30*C18,31*C19)/365</f>
        <v>289.73698630136988</v>
      </c>
    </row>
    <row r="9" spans="1:7" x14ac:dyDescent="0.25">
      <c r="A9" s="4"/>
      <c r="B9" t="s">
        <v>17</v>
      </c>
      <c r="C9" s="3">
        <f>IF(AND(ISNUMBER('C958-Eastbound'!C9),ISNUMBER('C958-Westbound'!C9)),SUM('C958-Eastbound'!C9,'C958-Westbound'!C9),"")</f>
        <v>268</v>
      </c>
      <c r="F9">
        <v>2014</v>
      </c>
      <c r="G9" s="3">
        <f>SUM(31*C20,28*C21,31*C22,30*C23,31*C24,30*C25,31*C26,31*C27,30*C28,31*C29,30*C30,31*C31)/365</f>
        <v>294.34246575342468</v>
      </c>
    </row>
    <row r="10" spans="1:7" x14ac:dyDescent="0.25">
      <c r="A10" s="4"/>
      <c r="B10" t="s">
        <v>18</v>
      </c>
      <c r="C10" s="3">
        <f>IF(AND(ISNUMBER('C958-Eastbound'!C10),ISNUMBER('C958-Westbound'!C10)),SUM('C958-Eastbound'!C10,'C958-Westbound'!C10),"")</f>
        <v>240</v>
      </c>
      <c r="F10">
        <v>2015</v>
      </c>
      <c r="G10" s="3">
        <f>SUM(31*C32,28*C33,31*C34,30*C35,31*C36,30*C37,31*C38,31*C39,30*C40,31*C41,30*C42,31*C43)/365</f>
        <v>294.87945205479451</v>
      </c>
    </row>
    <row r="11" spans="1:7" x14ac:dyDescent="0.25">
      <c r="A11" s="4"/>
      <c r="B11" t="s">
        <v>19</v>
      </c>
      <c r="C11" s="3">
        <f>IF(AND(ISNUMBER('C958-Eastbound'!C11),ISNUMBER('C958-Westbound'!C11)),SUM('C958-Eastbound'!C11,'C958-Westbound'!C11),"")</f>
        <v>282</v>
      </c>
      <c r="F11">
        <v>2016</v>
      </c>
      <c r="G11" s="3">
        <f>SUM(31*C44,29*C45,31*C46,30*C47,31*C48,30*C49,31*C50,31*C51,30*C52,31*C53,30*C54,31*C55)/366</f>
        <v>310.46174863387978</v>
      </c>
    </row>
    <row r="12" spans="1:7" x14ac:dyDescent="0.25">
      <c r="A12" s="4"/>
      <c r="B12" t="s">
        <v>20</v>
      </c>
      <c r="C12" s="3">
        <f>IF(AND(ISNUMBER('C958-Eastbound'!C12),ISNUMBER('C958-Westbound'!C12)),SUM('C958-Eastbound'!C12,'C958-Westbound'!C12),"")</f>
        <v>309</v>
      </c>
    </row>
    <row r="13" spans="1:7" x14ac:dyDescent="0.25">
      <c r="A13" s="4"/>
      <c r="B13" t="s">
        <v>21</v>
      </c>
      <c r="C13" s="3">
        <f>IF(AND(ISNUMBER('C958-Eastbound'!C13),ISNUMBER('C958-Westbound'!C13)),SUM('C958-Eastbound'!C13,'C958-Westbound'!C13),"")</f>
        <v>333</v>
      </c>
    </row>
    <row r="14" spans="1:7" x14ac:dyDescent="0.25">
      <c r="A14" s="4"/>
      <c r="B14" t="s">
        <v>22</v>
      </c>
      <c r="C14" s="3">
        <f>IF(AND(ISNUMBER('C958-Eastbound'!C14),ISNUMBER('C958-Westbound'!C14)),SUM('C958-Eastbound'!C14,'C958-Westbound'!C14),"")</f>
        <v>382</v>
      </c>
    </row>
    <row r="15" spans="1:7" x14ac:dyDescent="0.25">
      <c r="A15" s="4"/>
      <c r="B15" t="s">
        <v>23</v>
      </c>
      <c r="C15" s="3">
        <f>IF(AND(ISNUMBER('C958-Eastbound'!C15),ISNUMBER('C958-Westbound'!C15)),SUM('C958-Eastbound'!C15,'C958-Westbound'!C15),"")</f>
        <v>359</v>
      </c>
    </row>
    <row r="16" spans="1:7" x14ac:dyDescent="0.25">
      <c r="A16" s="4"/>
      <c r="B16" t="s">
        <v>24</v>
      </c>
      <c r="C16" s="3">
        <f>IF(AND(ISNUMBER('C958-Eastbound'!C16),ISNUMBER('C958-Westbound'!C16)),SUM('C958-Eastbound'!C16,'C958-Westbound'!C16),"")</f>
        <v>357</v>
      </c>
    </row>
    <row r="17" spans="1:7" x14ac:dyDescent="0.25">
      <c r="A17" s="4"/>
      <c r="B17" t="s">
        <v>25</v>
      </c>
      <c r="C17" s="3">
        <f>IF(AND(ISNUMBER('C958-Eastbound'!C17),ISNUMBER('C958-Westbound'!C17)),SUM('C958-Eastbound'!C17,'C958-Westbound'!C17),"")</f>
        <v>286</v>
      </c>
      <c r="F17" s="2" t="s">
        <v>3</v>
      </c>
      <c r="G17" s="2" t="s">
        <v>15</v>
      </c>
    </row>
    <row r="18" spans="1:7" x14ac:dyDescent="0.25">
      <c r="A18" s="4"/>
      <c r="B18" t="s">
        <v>26</v>
      </c>
      <c r="C18" s="3">
        <f>IF(AND(ISNUMBER('C958-Eastbound'!C18),ISNUMBER('C958-Westbound'!C18)),SUM('C958-Eastbound'!C18,'C958-Westbound'!C18),"")</f>
        <v>257</v>
      </c>
      <c r="F18" t="s">
        <v>16</v>
      </c>
      <c r="G18" s="3">
        <f>AVERAGE(C8,C20,C32,C44)</f>
        <v>210.25</v>
      </c>
    </row>
    <row r="19" spans="1:7" x14ac:dyDescent="0.25">
      <c r="A19" s="4"/>
      <c r="B19" t="s">
        <v>27</v>
      </c>
      <c r="C19" s="3">
        <f>IF(AND(ISNUMBER('C958-Eastbound'!C19),ISNUMBER('C958-Westbound'!C19)),SUM('C958-Eastbound'!C19,'C958-Westbound'!C19),"")</f>
        <v>180</v>
      </c>
      <c r="F19" t="s">
        <v>17</v>
      </c>
      <c r="G19" s="3">
        <f>AVERAGE(C9,C21,C33,C45)</f>
        <v>224.25</v>
      </c>
    </row>
    <row r="20" spans="1:7" x14ac:dyDescent="0.25">
      <c r="A20" s="4">
        <v>2014</v>
      </c>
      <c r="B20" t="s">
        <v>16</v>
      </c>
      <c r="C20" s="3">
        <f>IF(AND(ISNUMBER('C958-Eastbound'!C20),ISNUMBER('C958-Westbound'!C20)),SUM('C958-Eastbound'!C20,'C958-Westbound'!C20),"")</f>
        <v>196</v>
      </c>
      <c r="F20" t="s">
        <v>18</v>
      </c>
      <c r="G20" s="3">
        <f>AVERAGE(C10,C22,C34,C46)</f>
        <v>257</v>
      </c>
    </row>
    <row r="21" spans="1:7" x14ac:dyDescent="0.25">
      <c r="A21" s="4"/>
      <c r="B21" t="s">
        <v>17</v>
      </c>
      <c r="C21" s="3">
        <f>IF(AND(ISNUMBER('C958-Eastbound'!C21),ISNUMBER('C958-Westbound'!C21)),SUM('C958-Eastbound'!C21,'C958-Westbound'!C21),"")</f>
        <v>175</v>
      </c>
      <c r="F21" t="s">
        <v>19</v>
      </c>
      <c r="G21" s="3">
        <f>AVERAGE(C11,C23,C35,C47)</f>
        <v>309.75</v>
      </c>
    </row>
    <row r="22" spans="1:7" x14ac:dyDescent="0.25">
      <c r="A22" s="4"/>
      <c r="B22" t="s">
        <v>18</v>
      </c>
      <c r="C22" s="3">
        <f>IF(AND(ISNUMBER('C958-Eastbound'!C22),ISNUMBER('C958-Westbound'!C22)),SUM('C958-Eastbound'!C22,'C958-Westbound'!C22),"")</f>
        <v>268</v>
      </c>
      <c r="F22" t="s">
        <v>20</v>
      </c>
      <c r="G22" s="3">
        <f>AVERAGE(C12,C24,C36,C48)</f>
        <v>327</v>
      </c>
    </row>
    <row r="23" spans="1:7" x14ac:dyDescent="0.25">
      <c r="A23" s="4"/>
      <c r="B23" t="s">
        <v>19</v>
      </c>
      <c r="C23" s="3">
        <f>IF(AND(ISNUMBER('C958-Eastbound'!C23),ISNUMBER('C958-Westbound'!C23)),SUM('C958-Eastbound'!C23,'C958-Westbound'!C23),"")</f>
        <v>306</v>
      </c>
      <c r="F23" t="s">
        <v>21</v>
      </c>
      <c r="G23" s="3">
        <f>AVERAGE(C13,C25,C37,C49)</f>
        <v>366</v>
      </c>
    </row>
    <row r="24" spans="1:7" x14ac:dyDescent="0.25">
      <c r="A24" s="4"/>
      <c r="B24" t="s">
        <v>20</v>
      </c>
      <c r="C24" s="3">
        <f>IF(AND(ISNUMBER('C958-Eastbound'!C24),ISNUMBER('C958-Westbound'!C24)),SUM('C958-Eastbound'!C24,'C958-Westbound'!C24),"")</f>
        <v>313</v>
      </c>
      <c r="F24" t="s">
        <v>22</v>
      </c>
      <c r="G24" s="3">
        <f>AVERAGE(C14,C26,C38,C50)</f>
        <v>359.5</v>
      </c>
    </row>
    <row r="25" spans="1:7" x14ac:dyDescent="0.25">
      <c r="A25" s="4"/>
      <c r="B25" t="s">
        <v>21</v>
      </c>
      <c r="C25" s="3">
        <f>IF(AND(ISNUMBER('C958-Eastbound'!C25),ISNUMBER('C958-Westbound'!C25)),SUM('C958-Eastbound'!C25,'C958-Westbound'!C25),"")</f>
        <v>387</v>
      </c>
      <c r="F25" t="s">
        <v>23</v>
      </c>
      <c r="G25" s="3">
        <f>AVERAGE(C15,C27,C39,C51)</f>
        <v>331</v>
      </c>
    </row>
    <row r="26" spans="1:7" x14ac:dyDescent="0.25">
      <c r="A26" s="4"/>
      <c r="B26" t="s">
        <v>22</v>
      </c>
      <c r="C26" s="3">
        <f>IF(AND(ISNUMBER('C958-Eastbound'!C26),ISNUMBER('C958-Westbound'!C26)),SUM('C958-Eastbound'!C26,'C958-Westbound'!C26),"")</f>
        <v>410</v>
      </c>
      <c r="F26" t="s">
        <v>24</v>
      </c>
      <c r="G26" s="3">
        <f>AVERAGE(C16,C28,C40,C52)</f>
        <v>379</v>
      </c>
    </row>
    <row r="27" spans="1:7" x14ac:dyDescent="0.25">
      <c r="A27" s="4"/>
      <c r="B27" t="s">
        <v>23</v>
      </c>
      <c r="C27" s="3">
        <f>IF(AND(ISNUMBER('C958-Eastbound'!C27),ISNUMBER('C958-Westbound'!C27)),SUM('C958-Eastbound'!C27,'C958-Westbound'!C27),"")</f>
        <v>313</v>
      </c>
      <c r="F27" t="s">
        <v>25</v>
      </c>
      <c r="G27" s="3">
        <f>AVERAGE(C17,C29,C41,C53)</f>
        <v>321.75</v>
      </c>
    </row>
    <row r="28" spans="1:7" x14ac:dyDescent="0.25">
      <c r="A28" s="4"/>
      <c r="B28" t="s">
        <v>24</v>
      </c>
      <c r="C28" s="3">
        <f>IF(AND(ISNUMBER('C958-Eastbound'!C28),ISNUMBER('C958-Westbound'!C28)),SUM('C958-Eastbound'!C28,'C958-Westbound'!C28),"")</f>
        <v>398</v>
      </c>
      <c r="F28" t="s">
        <v>26</v>
      </c>
      <c r="G28" s="3">
        <f>AVERAGE(C18,C30,C42,C54)</f>
        <v>272</v>
      </c>
    </row>
    <row r="29" spans="1:7" x14ac:dyDescent="0.25">
      <c r="A29" s="4"/>
      <c r="B29" t="s">
        <v>25</v>
      </c>
      <c r="C29" s="3">
        <f>IF(AND(ISNUMBER('C958-Eastbound'!C29),ISNUMBER('C958-Westbound'!C29)),SUM('C958-Eastbound'!C29,'C958-Westbound'!C29),"")</f>
        <v>306</v>
      </c>
      <c r="F29" t="s">
        <v>27</v>
      </c>
      <c r="G29" s="3">
        <f>AVERAGE(C19,C31,C43,C55)</f>
        <v>208.75</v>
      </c>
    </row>
    <row r="30" spans="1:7" x14ac:dyDescent="0.25">
      <c r="A30" s="4"/>
      <c r="B30" t="s">
        <v>26</v>
      </c>
      <c r="C30" s="3">
        <f>IF(AND(ISNUMBER('C958-Eastbound'!C30),ISNUMBER('C958-Westbound'!C30)),SUM('C958-Eastbound'!C30,'C958-Westbound'!C30),"")</f>
        <v>255</v>
      </c>
    </row>
    <row r="31" spans="1:7" x14ac:dyDescent="0.25">
      <c r="A31" s="4"/>
      <c r="B31" t="s">
        <v>27</v>
      </c>
      <c r="C31" s="3">
        <f>IF(AND(ISNUMBER('C958-Eastbound'!C31),ISNUMBER('C958-Westbound'!C31)),SUM('C958-Eastbound'!C31,'C958-Westbound'!C31),"")</f>
        <v>199</v>
      </c>
    </row>
    <row r="32" spans="1:7" x14ac:dyDescent="0.25">
      <c r="A32" s="4">
        <v>2015</v>
      </c>
      <c r="B32" t="s">
        <v>16</v>
      </c>
      <c r="C32" s="3">
        <f>IF(AND(ISNUMBER('C958-Eastbound'!C32),ISNUMBER('C958-Westbound'!C32)),SUM('C958-Eastbound'!C32,'C958-Westbound'!C32),"")</f>
        <v>201</v>
      </c>
    </row>
    <row r="33" spans="1:3" x14ac:dyDescent="0.25">
      <c r="A33" s="4"/>
      <c r="B33" t="s">
        <v>17</v>
      </c>
      <c r="C33" s="3">
        <f>IF(AND(ISNUMBER('C958-Eastbound'!C33),ISNUMBER('C958-Westbound'!C33)),SUM('C958-Eastbound'!C33,'C958-Westbound'!C33),"")</f>
        <v>222</v>
      </c>
    </row>
    <row r="34" spans="1:3" x14ac:dyDescent="0.25">
      <c r="A34" s="4"/>
      <c r="B34" t="s">
        <v>18</v>
      </c>
      <c r="C34" s="3">
        <f>IF(AND(ISNUMBER('C958-Eastbound'!C34),ISNUMBER('C958-Westbound'!C34)),SUM('C958-Eastbound'!C34,'C958-Westbound'!C34),"")</f>
        <v>276</v>
      </c>
    </row>
    <row r="35" spans="1:3" x14ac:dyDescent="0.25">
      <c r="A35" s="4"/>
      <c r="B35" t="s">
        <v>19</v>
      </c>
      <c r="C35" s="3">
        <f>IF(AND(ISNUMBER('C958-Eastbound'!C35),ISNUMBER('C958-Westbound'!C35)),SUM('C958-Eastbound'!C35,'C958-Westbound'!C35),"")</f>
        <v>341</v>
      </c>
    </row>
    <row r="36" spans="1:3" x14ac:dyDescent="0.25">
      <c r="A36" s="4"/>
      <c r="B36" t="s">
        <v>20</v>
      </c>
      <c r="C36" s="3">
        <f>IF(AND(ISNUMBER('C958-Eastbound'!C36),ISNUMBER('C958-Westbound'!C36)),SUM('C958-Eastbound'!C36,'C958-Westbound'!C36),"")</f>
        <v>319</v>
      </c>
    </row>
    <row r="37" spans="1:3" x14ac:dyDescent="0.25">
      <c r="A37" s="4"/>
      <c r="B37" t="s">
        <v>21</v>
      </c>
      <c r="C37" s="3">
        <f>IF(AND(ISNUMBER('C958-Eastbound'!C37),ISNUMBER('C958-Westbound'!C37)),SUM('C958-Eastbound'!C37,'C958-Westbound'!C37),"")</f>
        <v>387</v>
      </c>
    </row>
    <row r="38" spans="1:3" x14ac:dyDescent="0.25">
      <c r="A38" s="4"/>
      <c r="B38" t="s">
        <v>22</v>
      </c>
      <c r="C38" s="3">
        <f>IF(AND(ISNUMBER('C958-Eastbound'!C38),ISNUMBER('C958-Westbound'!C38)),SUM('C958-Eastbound'!C38,'C958-Westbound'!C38),"")</f>
        <v>323</v>
      </c>
    </row>
    <row r="39" spans="1:3" x14ac:dyDescent="0.25">
      <c r="A39" s="4"/>
      <c r="B39" t="s">
        <v>23</v>
      </c>
      <c r="C39" s="3">
        <f>IF(AND(ISNUMBER('C958-Eastbound'!C39),ISNUMBER('C958-Westbound'!C39)),SUM('C958-Eastbound'!C39,'C958-Westbound'!C39),"")</f>
        <v>326</v>
      </c>
    </row>
    <row r="40" spans="1:3" x14ac:dyDescent="0.25">
      <c r="A40" s="4"/>
      <c r="B40" t="s">
        <v>24</v>
      </c>
      <c r="C40" s="3">
        <f>IF(AND(ISNUMBER('C958-Eastbound'!C40),ISNUMBER('C958-Westbound'!C40)),SUM('C958-Eastbound'!C40,'C958-Westbound'!C40),"")</f>
        <v>360</v>
      </c>
    </row>
    <row r="41" spans="1:3" x14ac:dyDescent="0.25">
      <c r="A41" s="4"/>
      <c r="B41" t="s">
        <v>25</v>
      </c>
      <c r="C41" s="3">
        <f>IF(AND(ISNUMBER('C958-Eastbound'!C41),ISNUMBER('C958-Westbound'!C41)),SUM('C958-Eastbound'!C41,'C958-Westbound'!C41),"")</f>
        <v>326</v>
      </c>
    </row>
    <row r="42" spans="1:3" x14ac:dyDescent="0.25">
      <c r="A42" s="4"/>
      <c r="B42" t="s">
        <v>26</v>
      </c>
      <c r="C42" s="3">
        <f>IF(AND(ISNUMBER('C958-Eastbound'!C42),ISNUMBER('C958-Westbound'!C42)),SUM('C958-Eastbound'!C42,'C958-Westbound'!C42),"")</f>
        <v>262</v>
      </c>
    </row>
    <row r="43" spans="1:3" x14ac:dyDescent="0.25">
      <c r="A43" s="4"/>
      <c r="B43" t="s">
        <v>27</v>
      </c>
      <c r="C43" s="3">
        <f>IF(AND(ISNUMBER('C958-Eastbound'!C43),ISNUMBER('C958-Westbound'!C43)),SUM('C958-Eastbound'!C43,'C958-Westbound'!C43),"")</f>
        <v>194</v>
      </c>
    </row>
    <row r="44" spans="1:3" x14ac:dyDescent="0.25">
      <c r="A44" s="4">
        <v>2016</v>
      </c>
      <c r="B44" t="s">
        <v>16</v>
      </c>
      <c r="C44" s="3">
        <f>IF(AND(ISNUMBER('C958-Eastbound'!C44),ISNUMBER('C958-Westbound'!C44)),SUM('C958-Eastbound'!C44,'C958-Westbound'!C44),"")</f>
        <v>220</v>
      </c>
    </row>
    <row r="45" spans="1:3" x14ac:dyDescent="0.25">
      <c r="A45" s="4"/>
      <c r="B45" t="s">
        <v>17</v>
      </c>
      <c r="C45" s="3">
        <f>IF(AND(ISNUMBER('C958-Eastbound'!C45),ISNUMBER('C958-Westbound'!C45)),SUM('C958-Eastbound'!C45,'C958-Westbound'!C45),"")</f>
        <v>232</v>
      </c>
    </row>
    <row r="46" spans="1:3" x14ac:dyDescent="0.25">
      <c r="A46" s="4"/>
      <c r="B46" t="s">
        <v>18</v>
      </c>
      <c r="C46" s="3">
        <f>IF(AND(ISNUMBER('C958-Eastbound'!C46),ISNUMBER('C958-Westbound'!C46)),SUM('C958-Eastbound'!C46,'C958-Westbound'!C46),"")</f>
        <v>244</v>
      </c>
    </row>
    <row r="47" spans="1:3" x14ac:dyDescent="0.25">
      <c r="A47" s="4"/>
      <c r="B47" t="s">
        <v>19</v>
      </c>
      <c r="C47" s="3">
        <f>IF(AND(ISNUMBER('C958-Eastbound'!C47),ISNUMBER('C958-Westbound'!C47)),SUM('C958-Eastbound'!C47,'C958-Westbound'!C47),"")</f>
        <v>310</v>
      </c>
    </row>
    <row r="48" spans="1:3" x14ac:dyDescent="0.25">
      <c r="A48" s="4"/>
      <c r="B48" t="s">
        <v>20</v>
      </c>
      <c r="C48" s="3">
        <f>IF(AND(ISNUMBER('C958-Eastbound'!C48),ISNUMBER('C958-Westbound'!C48)),SUM('C958-Eastbound'!C48,'C958-Westbound'!C48),"")</f>
        <v>367</v>
      </c>
    </row>
    <row r="49" spans="1:3" x14ac:dyDescent="0.25">
      <c r="A49" s="4"/>
      <c r="B49" t="s">
        <v>21</v>
      </c>
      <c r="C49" s="3">
        <f>IF(AND(ISNUMBER('C958-Eastbound'!C49),ISNUMBER('C958-Westbound'!C49)),SUM('C958-Eastbound'!C49,'C958-Westbound'!C49),"")</f>
        <v>357</v>
      </c>
    </row>
    <row r="50" spans="1:3" x14ac:dyDescent="0.25">
      <c r="A50" s="4"/>
      <c r="B50" t="s">
        <v>22</v>
      </c>
      <c r="C50" s="3">
        <f>IF(AND(ISNUMBER('C958-Eastbound'!C50),ISNUMBER('C958-Westbound'!C50)),SUM('C958-Eastbound'!C50,'C958-Westbound'!C50),"")</f>
        <v>323</v>
      </c>
    </row>
    <row r="51" spans="1:3" x14ac:dyDescent="0.25">
      <c r="A51" s="4"/>
      <c r="B51" t="s">
        <v>23</v>
      </c>
      <c r="C51" s="3">
        <f>IF(AND(ISNUMBER('C958-Eastbound'!C51),ISNUMBER('C958-Westbound'!C51)),SUM('C958-Eastbound'!C51,'C958-Westbound'!C51),"")</f>
        <v>326</v>
      </c>
    </row>
    <row r="52" spans="1:3" x14ac:dyDescent="0.25">
      <c r="A52" s="4"/>
      <c r="B52" t="s">
        <v>24</v>
      </c>
      <c r="C52" s="3">
        <f>IF(AND(ISNUMBER('C958-Eastbound'!C52),ISNUMBER('C958-Westbound'!C52)),SUM('C958-Eastbound'!C52,'C958-Westbound'!C52),"")</f>
        <v>401</v>
      </c>
    </row>
    <row r="53" spans="1:3" x14ac:dyDescent="0.25">
      <c r="A53" s="4"/>
      <c r="B53" t="s">
        <v>25</v>
      </c>
      <c r="C53" s="3">
        <f>IF(AND(ISNUMBER('C958-Eastbound'!C53),ISNUMBER('C958-Westbound'!C53)),SUM('C958-Eastbound'!C53,'C958-Westbound'!C53),"")</f>
        <v>369</v>
      </c>
    </row>
    <row r="54" spans="1:3" x14ac:dyDescent="0.25">
      <c r="A54" s="4"/>
      <c r="B54" t="s">
        <v>26</v>
      </c>
      <c r="C54" s="3">
        <f>IF(AND(ISNUMBER('C958-Eastbound'!C54),ISNUMBER('C958-Westbound'!C54)),SUM('C958-Eastbound'!C54,'C958-Westbound'!C54),"")</f>
        <v>314</v>
      </c>
    </row>
    <row r="55" spans="1:3" x14ac:dyDescent="0.25">
      <c r="A55" s="4"/>
      <c r="B55" t="s">
        <v>27</v>
      </c>
      <c r="C55" s="3">
        <f>IF(AND(ISNUMBER('C958-Eastbound'!C55),ISNUMBER('C958-Westbound'!C55)),SUM('C958-Eastbound'!C55,'C958-Westbound'!C55),"")</f>
        <v>262</v>
      </c>
    </row>
  </sheetData>
  <mergeCells count="4">
    <mergeCell ref="A8:A19"/>
    <mergeCell ref="A20:A31"/>
    <mergeCell ref="A32:A43"/>
    <mergeCell ref="A44:A5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workbookViewId="0"/>
  </sheetViews>
  <sheetFormatPr defaultRowHeight="15" x14ac:dyDescent="0.25"/>
  <cols>
    <col min="1" max="1" width="11.5703125" customWidth="1"/>
  </cols>
  <sheetData>
    <row r="1" spans="1:7" x14ac:dyDescent="0.25">
      <c r="A1" t="s">
        <v>8</v>
      </c>
      <c r="B1">
        <v>958</v>
      </c>
    </row>
    <row r="2" spans="1:7" x14ac:dyDescent="0.25">
      <c r="A2" t="s">
        <v>9</v>
      </c>
      <c r="B2" t="s">
        <v>10</v>
      </c>
    </row>
    <row r="3" spans="1:7" x14ac:dyDescent="0.25">
      <c r="A3" t="s">
        <v>11</v>
      </c>
      <c r="B3" t="s">
        <v>5</v>
      </c>
    </row>
    <row r="4" spans="1:7" x14ac:dyDescent="0.25">
      <c r="A4" t="s">
        <v>12</v>
      </c>
      <c r="B4" t="s">
        <v>1</v>
      </c>
    </row>
    <row r="5" spans="1:7" x14ac:dyDescent="0.25">
      <c r="A5" t="s">
        <v>4</v>
      </c>
      <c r="B5" t="s">
        <v>7</v>
      </c>
    </row>
    <row r="6" spans="1:7" x14ac:dyDescent="0.25">
      <c r="A6" t="s">
        <v>13</v>
      </c>
      <c r="B6" t="s">
        <v>6</v>
      </c>
    </row>
    <row r="7" spans="1:7" x14ac:dyDescent="0.25">
      <c r="A7" s="2" t="s">
        <v>4</v>
      </c>
      <c r="B7" s="2" t="s">
        <v>3</v>
      </c>
      <c r="C7" s="2" t="s">
        <v>14</v>
      </c>
      <c r="F7" s="2" t="s">
        <v>4</v>
      </c>
      <c r="G7" s="2" t="s">
        <v>15</v>
      </c>
    </row>
    <row r="8" spans="1:7" x14ac:dyDescent="0.25">
      <c r="A8" s="4">
        <v>2013</v>
      </c>
      <c r="B8" t="s">
        <v>16</v>
      </c>
      <c r="C8">
        <f>'Full Data'!D29</f>
        <v>107</v>
      </c>
      <c r="F8">
        <v>2013</v>
      </c>
      <c r="G8" s="3">
        <f>SUM(31*C8,28*C9,31*C10,30*C11,31*C12,30*C13,31*C14,31*C15,30*C16,31*C17,30*C18,31*C19)/365</f>
        <v>137.1972602739726</v>
      </c>
    </row>
    <row r="9" spans="1:7" x14ac:dyDescent="0.25">
      <c r="A9" s="4"/>
      <c r="B9" t="s">
        <v>17</v>
      </c>
      <c r="C9">
        <f>'Full Data'!D30</f>
        <v>129</v>
      </c>
      <c r="F9">
        <v>2014</v>
      </c>
      <c r="G9" s="3">
        <f>SUM(31*C20,28*C21,31*C22,30*C23,31*C24,30*C25,31*C26,31*C27,30*C28,31*C29,30*C30,31*C31)/365</f>
        <v>137.23287671232876</v>
      </c>
    </row>
    <row r="10" spans="1:7" x14ac:dyDescent="0.25">
      <c r="A10" s="4"/>
      <c r="B10" t="s">
        <v>18</v>
      </c>
      <c r="C10">
        <f>'Full Data'!D31</f>
        <v>111</v>
      </c>
      <c r="F10">
        <v>2015</v>
      </c>
      <c r="G10" s="3">
        <f>SUM(31*C32,28*C33,31*C34,30*C35,31*C36,30*C37,31*C38,31*C39,30*C40,31*C41,30*C42,31*C43)/365</f>
        <v>139.3095890410959</v>
      </c>
    </row>
    <row r="11" spans="1:7" x14ac:dyDescent="0.25">
      <c r="A11" s="4"/>
      <c r="B11" t="s">
        <v>19</v>
      </c>
      <c r="C11">
        <f>'Full Data'!D32</f>
        <v>134</v>
      </c>
      <c r="F11">
        <v>2016</v>
      </c>
      <c r="G11" s="3">
        <f>SUM(31*C44,29*C45,31*C46,30*C47,31*C48,30*C49,31*C50,31*C51,30*C52,31*C53,30*C54,31*C55)/366</f>
        <v>148.15846994535519</v>
      </c>
    </row>
    <row r="12" spans="1:7" x14ac:dyDescent="0.25">
      <c r="A12" s="4"/>
      <c r="B12" t="s">
        <v>20</v>
      </c>
      <c r="C12">
        <f>'Full Data'!D33</f>
        <v>143</v>
      </c>
    </row>
    <row r="13" spans="1:7" x14ac:dyDescent="0.25">
      <c r="A13" s="4"/>
      <c r="B13" t="s">
        <v>21</v>
      </c>
      <c r="C13">
        <f>'Full Data'!D34</f>
        <v>157</v>
      </c>
    </row>
    <row r="14" spans="1:7" x14ac:dyDescent="0.25">
      <c r="A14" s="4"/>
      <c r="B14" t="s">
        <v>22</v>
      </c>
      <c r="C14">
        <f>'Full Data'!D35</f>
        <v>175</v>
      </c>
    </row>
    <row r="15" spans="1:7" x14ac:dyDescent="0.25">
      <c r="A15" s="4"/>
      <c r="B15" t="s">
        <v>23</v>
      </c>
      <c r="C15">
        <f>'Full Data'!D36</f>
        <v>166</v>
      </c>
    </row>
    <row r="16" spans="1:7" x14ac:dyDescent="0.25">
      <c r="A16" s="4"/>
      <c r="B16" t="s">
        <v>24</v>
      </c>
      <c r="C16">
        <f>'Full Data'!D37</f>
        <v>177</v>
      </c>
    </row>
    <row r="17" spans="1:7" x14ac:dyDescent="0.25">
      <c r="A17" s="4"/>
      <c r="B17" t="s">
        <v>25</v>
      </c>
      <c r="C17">
        <f>'Full Data'!D38</f>
        <v>136</v>
      </c>
      <c r="F17" s="2" t="s">
        <v>3</v>
      </c>
      <c r="G17" s="2" t="s">
        <v>15</v>
      </c>
    </row>
    <row r="18" spans="1:7" x14ac:dyDescent="0.25">
      <c r="A18" s="4"/>
      <c r="B18" t="s">
        <v>26</v>
      </c>
      <c r="C18">
        <f>'Full Data'!D39</f>
        <v>125</v>
      </c>
      <c r="F18" t="s">
        <v>16</v>
      </c>
      <c r="G18" s="3">
        <f>AVERAGE(C8,C20,C32,C44)</f>
        <v>101.25</v>
      </c>
    </row>
    <row r="19" spans="1:7" x14ac:dyDescent="0.25">
      <c r="A19" s="4"/>
      <c r="B19" t="s">
        <v>27</v>
      </c>
      <c r="C19">
        <f>'Full Data'!D40</f>
        <v>87</v>
      </c>
      <c r="F19" t="s">
        <v>17</v>
      </c>
      <c r="G19" s="3">
        <f>AVERAGE(C9,C21,C33,C45)</f>
        <v>106</v>
      </c>
    </row>
    <row r="20" spans="1:7" x14ac:dyDescent="0.25">
      <c r="A20" s="4">
        <v>2014</v>
      </c>
      <c r="B20" t="s">
        <v>16</v>
      </c>
      <c r="C20">
        <f>'Full Data'!D41</f>
        <v>97</v>
      </c>
      <c r="F20" t="s">
        <v>18</v>
      </c>
      <c r="G20" s="3">
        <f>AVERAGE(C10,C22,C34,C46)</f>
        <v>121.75</v>
      </c>
    </row>
    <row r="21" spans="1:7" x14ac:dyDescent="0.25">
      <c r="A21" s="4"/>
      <c r="B21" t="s">
        <v>17</v>
      </c>
      <c r="C21">
        <f>'Full Data'!D42</f>
        <v>81</v>
      </c>
      <c r="F21" t="s">
        <v>19</v>
      </c>
      <c r="G21" s="3">
        <f>AVERAGE(C11,C23,C35,C47)</f>
        <v>149</v>
      </c>
    </row>
    <row r="22" spans="1:7" x14ac:dyDescent="0.25">
      <c r="A22" s="4"/>
      <c r="B22" t="s">
        <v>18</v>
      </c>
      <c r="C22">
        <f>'Full Data'!D43</f>
        <v>128</v>
      </c>
      <c r="F22" t="s">
        <v>20</v>
      </c>
      <c r="G22" s="3">
        <f>AVERAGE(C12,C24,C36,C48)</f>
        <v>154</v>
      </c>
    </row>
    <row r="23" spans="1:7" x14ac:dyDescent="0.25">
      <c r="A23" s="4"/>
      <c r="B23" t="s">
        <v>19</v>
      </c>
      <c r="C23">
        <f>'Full Data'!D44</f>
        <v>144</v>
      </c>
      <c r="F23" t="s">
        <v>21</v>
      </c>
      <c r="G23" s="3">
        <f>AVERAGE(C13,C25,C37,C49)</f>
        <v>173.5</v>
      </c>
    </row>
    <row r="24" spans="1:7" x14ac:dyDescent="0.25">
      <c r="A24" s="4"/>
      <c r="B24" t="s">
        <v>20</v>
      </c>
      <c r="C24">
        <f>'Full Data'!D45</f>
        <v>142</v>
      </c>
      <c r="F24" t="s">
        <v>22</v>
      </c>
      <c r="G24" s="3">
        <f>AVERAGE(C14,C26,C38,C50)</f>
        <v>162.75</v>
      </c>
    </row>
    <row r="25" spans="1:7" x14ac:dyDescent="0.25">
      <c r="A25" s="4"/>
      <c r="B25" t="s">
        <v>21</v>
      </c>
      <c r="C25">
        <f>'Full Data'!D46</f>
        <v>184</v>
      </c>
      <c r="F25" t="s">
        <v>23</v>
      </c>
      <c r="G25" s="3">
        <f>AVERAGE(C15,C27,C39,C51)</f>
        <v>154.25</v>
      </c>
    </row>
    <row r="26" spans="1:7" x14ac:dyDescent="0.25">
      <c r="A26" s="4"/>
      <c r="B26" t="s">
        <v>22</v>
      </c>
      <c r="C26">
        <f>'Full Data'!D47</f>
        <v>190</v>
      </c>
      <c r="F26" t="s">
        <v>24</v>
      </c>
      <c r="G26" s="3">
        <f>AVERAGE(C16,C28,C40,C52)</f>
        <v>182.75</v>
      </c>
    </row>
    <row r="27" spans="1:7" x14ac:dyDescent="0.25">
      <c r="A27" s="4"/>
      <c r="B27" t="s">
        <v>23</v>
      </c>
      <c r="C27">
        <f>'Full Data'!D48</f>
        <v>145</v>
      </c>
      <c r="F27" t="s">
        <v>25</v>
      </c>
      <c r="G27" s="3">
        <f>AVERAGE(C17,C29,C41,C53)</f>
        <v>151.75</v>
      </c>
    </row>
    <row r="28" spans="1:7" x14ac:dyDescent="0.25">
      <c r="A28" s="4"/>
      <c r="B28" t="s">
        <v>24</v>
      </c>
      <c r="C28">
        <f>'Full Data'!D49</f>
        <v>190</v>
      </c>
      <c r="F28" t="s">
        <v>26</v>
      </c>
      <c r="G28" s="3">
        <f>AVERAGE(C18,C30,C42,C54)</f>
        <v>129.5</v>
      </c>
    </row>
    <row r="29" spans="1:7" x14ac:dyDescent="0.25">
      <c r="A29" s="4"/>
      <c r="B29" t="s">
        <v>25</v>
      </c>
      <c r="C29">
        <f>'Full Data'!D50</f>
        <v>140</v>
      </c>
      <c r="F29" t="s">
        <v>27</v>
      </c>
      <c r="G29" s="3">
        <f>AVERAGE(C19,C31,C43,C55)</f>
        <v>98.5</v>
      </c>
    </row>
    <row r="30" spans="1:7" x14ac:dyDescent="0.25">
      <c r="A30" s="4"/>
      <c r="B30" t="s">
        <v>26</v>
      </c>
      <c r="C30">
        <f>'Full Data'!D51</f>
        <v>113</v>
      </c>
    </row>
    <row r="31" spans="1:7" x14ac:dyDescent="0.25">
      <c r="A31" s="4"/>
      <c r="B31" t="s">
        <v>27</v>
      </c>
      <c r="C31">
        <f>'Full Data'!D52</f>
        <v>90</v>
      </c>
    </row>
    <row r="32" spans="1:7" x14ac:dyDescent="0.25">
      <c r="A32" s="4">
        <v>2015</v>
      </c>
      <c r="B32" t="s">
        <v>16</v>
      </c>
      <c r="C32">
        <f>'Full Data'!D53</f>
        <v>95</v>
      </c>
    </row>
    <row r="33" spans="1:3" x14ac:dyDescent="0.25">
      <c r="A33" s="4"/>
      <c r="B33" t="s">
        <v>17</v>
      </c>
      <c r="C33">
        <f>'Full Data'!D54</f>
        <v>102</v>
      </c>
    </row>
    <row r="34" spans="1:3" x14ac:dyDescent="0.25">
      <c r="A34" s="4"/>
      <c r="B34" t="s">
        <v>18</v>
      </c>
      <c r="C34">
        <f>'Full Data'!D55</f>
        <v>130</v>
      </c>
    </row>
    <row r="35" spans="1:3" x14ac:dyDescent="0.25">
      <c r="A35" s="4"/>
      <c r="B35" t="s">
        <v>19</v>
      </c>
      <c r="C35">
        <f>'Full Data'!D56</f>
        <v>163</v>
      </c>
    </row>
    <row r="36" spans="1:3" x14ac:dyDescent="0.25">
      <c r="A36" s="4"/>
      <c r="B36" t="s">
        <v>20</v>
      </c>
      <c r="C36">
        <f>'Full Data'!D57</f>
        <v>151</v>
      </c>
    </row>
    <row r="37" spans="1:3" x14ac:dyDescent="0.25">
      <c r="A37" s="4"/>
      <c r="B37" t="s">
        <v>21</v>
      </c>
      <c r="C37">
        <f>'Full Data'!D58</f>
        <v>184</v>
      </c>
    </row>
    <row r="38" spans="1:3" x14ac:dyDescent="0.25">
      <c r="A38" s="4"/>
      <c r="B38" t="s">
        <v>22</v>
      </c>
      <c r="C38">
        <f>'Full Data'!D59</f>
        <v>143</v>
      </c>
    </row>
    <row r="39" spans="1:3" x14ac:dyDescent="0.25">
      <c r="A39" s="4"/>
      <c r="B39" t="s">
        <v>23</v>
      </c>
      <c r="C39">
        <f>'Full Data'!D60</f>
        <v>153</v>
      </c>
    </row>
    <row r="40" spans="1:3" x14ac:dyDescent="0.25">
      <c r="A40" s="4"/>
      <c r="B40" t="s">
        <v>24</v>
      </c>
      <c r="C40">
        <f>'Full Data'!D61</f>
        <v>171</v>
      </c>
    </row>
    <row r="41" spans="1:3" x14ac:dyDescent="0.25">
      <c r="A41" s="4"/>
      <c r="B41" t="s">
        <v>25</v>
      </c>
      <c r="C41">
        <f>'Full Data'!D62</f>
        <v>157</v>
      </c>
    </row>
    <row r="42" spans="1:3" x14ac:dyDescent="0.25">
      <c r="A42" s="4"/>
      <c r="B42" t="s">
        <v>26</v>
      </c>
      <c r="C42">
        <f>'Full Data'!D63</f>
        <v>129</v>
      </c>
    </row>
    <row r="43" spans="1:3" x14ac:dyDescent="0.25">
      <c r="A43" s="4"/>
      <c r="B43" t="s">
        <v>27</v>
      </c>
      <c r="C43">
        <f>'Full Data'!D64</f>
        <v>93</v>
      </c>
    </row>
    <row r="44" spans="1:3" x14ac:dyDescent="0.25">
      <c r="A44" s="4">
        <v>2016</v>
      </c>
      <c r="B44" t="s">
        <v>16</v>
      </c>
      <c r="C44">
        <f>'Full Data'!D65</f>
        <v>106</v>
      </c>
    </row>
    <row r="45" spans="1:3" x14ac:dyDescent="0.25">
      <c r="A45" s="4"/>
      <c r="B45" t="s">
        <v>17</v>
      </c>
      <c r="C45">
        <f>'Full Data'!D66</f>
        <v>112</v>
      </c>
    </row>
    <row r="46" spans="1:3" x14ac:dyDescent="0.25">
      <c r="A46" s="4"/>
      <c r="B46" t="s">
        <v>18</v>
      </c>
      <c r="C46">
        <f>'Full Data'!D67</f>
        <v>118</v>
      </c>
    </row>
    <row r="47" spans="1:3" x14ac:dyDescent="0.25">
      <c r="A47" s="4"/>
      <c r="B47" t="s">
        <v>19</v>
      </c>
      <c r="C47">
        <f>'Full Data'!D68</f>
        <v>155</v>
      </c>
    </row>
    <row r="48" spans="1:3" x14ac:dyDescent="0.25">
      <c r="A48" s="4"/>
      <c r="B48" t="s">
        <v>20</v>
      </c>
      <c r="C48">
        <f>'Full Data'!D69</f>
        <v>180</v>
      </c>
    </row>
    <row r="49" spans="1:3" x14ac:dyDescent="0.25">
      <c r="A49" s="4"/>
      <c r="B49" t="s">
        <v>21</v>
      </c>
      <c r="C49">
        <f>'Full Data'!D70</f>
        <v>169</v>
      </c>
    </row>
    <row r="50" spans="1:3" x14ac:dyDescent="0.25">
      <c r="A50" s="4"/>
      <c r="B50" t="s">
        <v>22</v>
      </c>
      <c r="C50">
        <f>'Full Data'!D71</f>
        <v>143</v>
      </c>
    </row>
    <row r="51" spans="1:3" x14ac:dyDescent="0.25">
      <c r="A51" s="4"/>
      <c r="B51" t="s">
        <v>23</v>
      </c>
      <c r="C51">
        <f>'Full Data'!D72</f>
        <v>153</v>
      </c>
    </row>
    <row r="52" spans="1:3" x14ac:dyDescent="0.25">
      <c r="A52" s="4"/>
      <c r="B52" t="s">
        <v>24</v>
      </c>
      <c r="C52">
        <f>'Full Data'!D73</f>
        <v>193</v>
      </c>
    </row>
    <row r="53" spans="1:3" x14ac:dyDescent="0.25">
      <c r="A53" s="4"/>
      <c r="B53" t="s">
        <v>25</v>
      </c>
      <c r="C53">
        <f>'Full Data'!D74</f>
        <v>174</v>
      </c>
    </row>
    <row r="54" spans="1:3" x14ac:dyDescent="0.25">
      <c r="A54" s="4"/>
      <c r="B54" t="s">
        <v>26</v>
      </c>
      <c r="C54">
        <f>'Full Data'!D75</f>
        <v>151</v>
      </c>
    </row>
    <row r="55" spans="1:3" x14ac:dyDescent="0.25">
      <c r="A55" s="4"/>
      <c r="B55" t="s">
        <v>27</v>
      </c>
      <c r="C55">
        <f>'Full Data'!D76</f>
        <v>124</v>
      </c>
    </row>
  </sheetData>
  <mergeCells count="4">
    <mergeCell ref="A8:A19"/>
    <mergeCell ref="A20:A31"/>
    <mergeCell ref="A32:A43"/>
    <mergeCell ref="A44:A5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workbookViewId="0"/>
  </sheetViews>
  <sheetFormatPr defaultRowHeight="15" x14ac:dyDescent="0.25"/>
  <cols>
    <col min="1" max="1" width="11.5703125" customWidth="1"/>
  </cols>
  <sheetData>
    <row r="1" spans="1:7" x14ac:dyDescent="0.25">
      <c r="A1" t="s">
        <v>8</v>
      </c>
      <c r="B1">
        <v>958</v>
      </c>
    </row>
    <row r="2" spans="1:7" x14ac:dyDescent="0.25">
      <c r="A2" t="s">
        <v>9</v>
      </c>
      <c r="B2" t="s">
        <v>10</v>
      </c>
    </row>
    <row r="3" spans="1:7" x14ac:dyDescent="0.25">
      <c r="A3" t="s">
        <v>11</v>
      </c>
      <c r="B3" t="s">
        <v>5</v>
      </c>
    </row>
    <row r="4" spans="1:7" x14ac:dyDescent="0.25">
      <c r="A4" t="s">
        <v>12</v>
      </c>
      <c r="B4" t="s">
        <v>2</v>
      </c>
    </row>
    <row r="5" spans="1:7" x14ac:dyDescent="0.25">
      <c r="A5" t="s">
        <v>4</v>
      </c>
      <c r="B5" t="s">
        <v>7</v>
      </c>
    </row>
    <row r="6" spans="1:7" x14ac:dyDescent="0.25">
      <c r="A6" t="s">
        <v>13</v>
      </c>
      <c r="B6" t="s">
        <v>6</v>
      </c>
    </row>
    <row r="7" spans="1:7" x14ac:dyDescent="0.25">
      <c r="A7" s="2" t="s">
        <v>4</v>
      </c>
      <c r="B7" s="2" t="s">
        <v>3</v>
      </c>
      <c r="C7" s="2" t="s">
        <v>14</v>
      </c>
      <c r="F7" s="2" t="s">
        <v>4</v>
      </c>
      <c r="G7" s="2" t="s">
        <v>15</v>
      </c>
    </row>
    <row r="8" spans="1:7" x14ac:dyDescent="0.25">
      <c r="A8" s="4">
        <v>2013</v>
      </c>
      <c r="B8" t="s">
        <v>16</v>
      </c>
      <c r="C8">
        <f>'Full Data'!C29</f>
        <v>117</v>
      </c>
      <c r="F8">
        <v>2013</v>
      </c>
      <c r="G8" s="3">
        <f>SUM(31*C8,28*C9,31*C10,30*C11,31*C12,30*C13,31*C14,31*C15,30*C16,31*C17,30*C18,31*C19)/365</f>
        <v>152.53972602739725</v>
      </c>
    </row>
    <row r="9" spans="1:7" x14ac:dyDescent="0.25">
      <c r="A9" s="4"/>
      <c r="B9" t="s">
        <v>17</v>
      </c>
      <c r="C9">
        <f>'Full Data'!C30</f>
        <v>139</v>
      </c>
      <c r="F9">
        <v>2014</v>
      </c>
      <c r="G9" s="3">
        <f>SUM(31*C20,28*C21,31*C22,30*C23,31*C24,30*C25,31*C26,31*C27,30*C28,31*C29,30*C30,31*C31)/365</f>
        <v>157.10958904109589</v>
      </c>
    </row>
    <row r="10" spans="1:7" x14ac:dyDescent="0.25">
      <c r="A10" s="4"/>
      <c r="B10" t="s">
        <v>18</v>
      </c>
      <c r="C10">
        <f>'Full Data'!C31</f>
        <v>129</v>
      </c>
      <c r="F10">
        <v>2015</v>
      </c>
      <c r="G10" s="3">
        <f>SUM(31*C32,28*C33,31*C34,30*C35,31*C36,30*C37,31*C38,31*C39,30*C40,31*C41,30*C42,31*C43)/365</f>
        <v>155.56986301369864</v>
      </c>
    </row>
    <row r="11" spans="1:7" x14ac:dyDescent="0.25">
      <c r="A11" s="4"/>
      <c r="B11" t="s">
        <v>19</v>
      </c>
      <c r="C11">
        <f>'Full Data'!C32</f>
        <v>148</v>
      </c>
      <c r="F11">
        <v>2016</v>
      </c>
      <c r="G11" s="3">
        <f>SUM(31*C44,29*C45,31*C46,30*C47,31*C48,30*C49,31*C50,31*C51,30*C52,31*C53,30*C54,31*C55)/366</f>
        <v>162.30327868852459</v>
      </c>
    </row>
    <row r="12" spans="1:7" x14ac:dyDescent="0.25">
      <c r="A12" s="4"/>
      <c r="B12" t="s">
        <v>20</v>
      </c>
      <c r="C12">
        <f>'Full Data'!C33</f>
        <v>166</v>
      </c>
    </row>
    <row r="13" spans="1:7" x14ac:dyDescent="0.25">
      <c r="A13" s="4"/>
      <c r="B13" t="s">
        <v>21</v>
      </c>
      <c r="C13">
        <f>'Full Data'!C34</f>
        <v>176</v>
      </c>
    </row>
    <row r="14" spans="1:7" x14ac:dyDescent="0.25">
      <c r="A14" s="4"/>
      <c r="B14" t="s">
        <v>22</v>
      </c>
      <c r="C14">
        <f>'Full Data'!C35</f>
        <v>207</v>
      </c>
    </row>
    <row r="15" spans="1:7" x14ac:dyDescent="0.25">
      <c r="A15" s="4"/>
      <c r="B15" t="s">
        <v>23</v>
      </c>
      <c r="C15">
        <f>'Full Data'!C36</f>
        <v>193</v>
      </c>
    </row>
    <row r="16" spans="1:7" x14ac:dyDescent="0.25">
      <c r="A16" s="4"/>
      <c r="B16" t="s">
        <v>24</v>
      </c>
      <c r="C16">
        <f>'Full Data'!C37</f>
        <v>180</v>
      </c>
    </row>
    <row r="17" spans="1:7" x14ac:dyDescent="0.25">
      <c r="A17" s="4"/>
      <c r="B17" t="s">
        <v>25</v>
      </c>
      <c r="C17">
        <f>'Full Data'!C38</f>
        <v>150</v>
      </c>
      <c r="F17" s="2" t="s">
        <v>3</v>
      </c>
      <c r="G17" s="2" t="s">
        <v>15</v>
      </c>
    </row>
    <row r="18" spans="1:7" x14ac:dyDescent="0.25">
      <c r="A18" s="4"/>
      <c r="B18" t="s">
        <v>26</v>
      </c>
      <c r="C18">
        <f>'Full Data'!C39</f>
        <v>132</v>
      </c>
      <c r="F18" t="s">
        <v>16</v>
      </c>
      <c r="G18" s="3">
        <f>AVERAGE(C8,C20,C32,C44)</f>
        <v>109</v>
      </c>
    </row>
    <row r="19" spans="1:7" x14ac:dyDescent="0.25">
      <c r="A19" s="4"/>
      <c r="B19" t="s">
        <v>27</v>
      </c>
      <c r="C19">
        <f>'Full Data'!C40</f>
        <v>93</v>
      </c>
      <c r="F19" t="s">
        <v>17</v>
      </c>
      <c r="G19" s="3">
        <f>AVERAGE(C9,C21,C33,C45)</f>
        <v>118.25</v>
      </c>
    </row>
    <row r="20" spans="1:7" x14ac:dyDescent="0.25">
      <c r="A20" s="4">
        <v>2014</v>
      </c>
      <c r="B20" t="s">
        <v>16</v>
      </c>
      <c r="C20">
        <f>'Full Data'!C41</f>
        <v>99</v>
      </c>
      <c r="F20" t="s">
        <v>18</v>
      </c>
      <c r="G20" s="3">
        <f>AVERAGE(C10,C22,C34,C46)</f>
        <v>135.25</v>
      </c>
    </row>
    <row r="21" spans="1:7" x14ac:dyDescent="0.25">
      <c r="A21" s="4"/>
      <c r="B21" t="s">
        <v>17</v>
      </c>
      <c r="C21">
        <f>'Full Data'!C42</f>
        <v>94</v>
      </c>
      <c r="F21" t="s">
        <v>19</v>
      </c>
      <c r="G21" s="3">
        <f>AVERAGE(C11,C23,C35,C47)</f>
        <v>160.75</v>
      </c>
    </row>
    <row r="22" spans="1:7" x14ac:dyDescent="0.25">
      <c r="A22" s="4"/>
      <c r="B22" t="s">
        <v>18</v>
      </c>
      <c r="C22">
        <f>'Full Data'!C43</f>
        <v>140</v>
      </c>
      <c r="F22" t="s">
        <v>20</v>
      </c>
      <c r="G22" s="3">
        <f>AVERAGE(C12,C24,C36,C48)</f>
        <v>173</v>
      </c>
    </row>
    <row r="23" spans="1:7" x14ac:dyDescent="0.25">
      <c r="A23" s="4"/>
      <c r="B23" t="s">
        <v>19</v>
      </c>
      <c r="C23">
        <f>'Full Data'!C44</f>
        <v>162</v>
      </c>
      <c r="F23" t="s">
        <v>21</v>
      </c>
      <c r="G23" s="3">
        <f>AVERAGE(C13,C25,C37,C49)</f>
        <v>192.5</v>
      </c>
    </row>
    <row r="24" spans="1:7" x14ac:dyDescent="0.25">
      <c r="A24" s="4"/>
      <c r="B24" t="s">
        <v>20</v>
      </c>
      <c r="C24">
        <f>'Full Data'!C45</f>
        <v>171</v>
      </c>
      <c r="F24" t="s">
        <v>22</v>
      </c>
      <c r="G24" s="3">
        <f>AVERAGE(C14,C26,C38,C50)</f>
        <v>196.75</v>
      </c>
    </row>
    <row r="25" spans="1:7" x14ac:dyDescent="0.25">
      <c r="A25" s="4"/>
      <c r="B25" t="s">
        <v>21</v>
      </c>
      <c r="C25">
        <f>'Full Data'!C46</f>
        <v>203</v>
      </c>
      <c r="F25" t="s">
        <v>23</v>
      </c>
      <c r="G25" s="3">
        <f>AVERAGE(C15,C27,C39,C51)</f>
        <v>176.75</v>
      </c>
    </row>
    <row r="26" spans="1:7" x14ac:dyDescent="0.25">
      <c r="A26" s="4"/>
      <c r="B26" t="s">
        <v>22</v>
      </c>
      <c r="C26">
        <f>'Full Data'!C47</f>
        <v>220</v>
      </c>
      <c r="F26" t="s">
        <v>24</v>
      </c>
      <c r="G26" s="3">
        <f>AVERAGE(C16,C28,C40,C52)</f>
        <v>196.25</v>
      </c>
    </row>
    <row r="27" spans="1:7" x14ac:dyDescent="0.25">
      <c r="A27" s="4"/>
      <c r="B27" t="s">
        <v>23</v>
      </c>
      <c r="C27">
        <f>'Full Data'!C48</f>
        <v>168</v>
      </c>
      <c r="F27" t="s">
        <v>25</v>
      </c>
      <c r="G27" s="3">
        <f>AVERAGE(C17,C29,C41,C53)</f>
        <v>170</v>
      </c>
    </row>
    <row r="28" spans="1:7" x14ac:dyDescent="0.25">
      <c r="A28" s="4"/>
      <c r="B28" t="s">
        <v>24</v>
      </c>
      <c r="C28">
        <f>'Full Data'!C49</f>
        <v>208</v>
      </c>
      <c r="F28" t="s">
        <v>26</v>
      </c>
      <c r="G28" s="3">
        <f>AVERAGE(C18,C30,C42,C54)</f>
        <v>142.5</v>
      </c>
    </row>
    <row r="29" spans="1:7" x14ac:dyDescent="0.25">
      <c r="A29" s="4"/>
      <c r="B29" t="s">
        <v>25</v>
      </c>
      <c r="C29">
        <f>'Full Data'!C50</f>
        <v>166</v>
      </c>
      <c r="F29" t="s">
        <v>27</v>
      </c>
      <c r="G29" s="3">
        <f>AVERAGE(C19,C31,C43,C55)</f>
        <v>110.25</v>
      </c>
    </row>
    <row r="30" spans="1:7" x14ac:dyDescent="0.25">
      <c r="A30" s="4"/>
      <c r="B30" t="s">
        <v>26</v>
      </c>
      <c r="C30">
        <f>'Full Data'!C51</f>
        <v>142</v>
      </c>
    </row>
    <row r="31" spans="1:7" x14ac:dyDescent="0.25">
      <c r="A31" s="4"/>
      <c r="B31" t="s">
        <v>27</v>
      </c>
      <c r="C31">
        <f>'Full Data'!C52</f>
        <v>109</v>
      </c>
    </row>
    <row r="32" spans="1:7" x14ac:dyDescent="0.25">
      <c r="A32" s="4">
        <v>2015</v>
      </c>
      <c r="B32" t="s">
        <v>16</v>
      </c>
      <c r="C32">
        <f>'Full Data'!C53</f>
        <v>106</v>
      </c>
    </row>
    <row r="33" spans="1:3" x14ac:dyDescent="0.25">
      <c r="A33" s="4"/>
      <c r="B33" t="s">
        <v>17</v>
      </c>
      <c r="C33">
        <f>'Full Data'!C54</f>
        <v>120</v>
      </c>
    </row>
    <row r="34" spans="1:3" x14ac:dyDescent="0.25">
      <c r="A34" s="4"/>
      <c r="B34" t="s">
        <v>18</v>
      </c>
      <c r="C34">
        <f>'Full Data'!C55</f>
        <v>146</v>
      </c>
    </row>
    <row r="35" spans="1:3" x14ac:dyDescent="0.25">
      <c r="A35" s="4"/>
      <c r="B35" t="s">
        <v>19</v>
      </c>
      <c r="C35">
        <f>'Full Data'!C56</f>
        <v>178</v>
      </c>
    </row>
    <row r="36" spans="1:3" x14ac:dyDescent="0.25">
      <c r="A36" s="4"/>
      <c r="B36" t="s">
        <v>20</v>
      </c>
      <c r="C36">
        <f>'Full Data'!C57</f>
        <v>168</v>
      </c>
    </row>
    <row r="37" spans="1:3" x14ac:dyDescent="0.25">
      <c r="A37" s="4"/>
      <c r="B37" t="s">
        <v>21</v>
      </c>
      <c r="C37">
        <f>'Full Data'!C58</f>
        <v>203</v>
      </c>
    </row>
    <row r="38" spans="1:3" x14ac:dyDescent="0.25">
      <c r="A38" s="4"/>
      <c r="B38" t="s">
        <v>22</v>
      </c>
      <c r="C38">
        <f>'Full Data'!C59</f>
        <v>180</v>
      </c>
    </row>
    <row r="39" spans="1:3" x14ac:dyDescent="0.25">
      <c r="A39" s="4"/>
      <c r="B39" t="s">
        <v>23</v>
      </c>
      <c r="C39">
        <f>'Full Data'!C60</f>
        <v>173</v>
      </c>
    </row>
    <row r="40" spans="1:3" x14ac:dyDescent="0.25">
      <c r="A40" s="4"/>
      <c r="B40" t="s">
        <v>24</v>
      </c>
      <c r="C40">
        <f>'Full Data'!C61</f>
        <v>189</v>
      </c>
    </row>
    <row r="41" spans="1:3" x14ac:dyDescent="0.25">
      <c r="A41" s="4"/>
      <c r="B41" t="s">
        <v>25</v>
      </c>
      <c r="C41">
        <f>'Full Data'!C62</f>
        <v>169</v>
      </c>
    </row>
    <row r="42" spans="1:3" x14ac:dyDescent="0.25">
      <c r="A42" s="4"/>
      <c r="B42" t="s">
        <v>26</v>
      </c>
      <c r="C42">
        <f>'Full Data'!C63</f>
        <v>133</v>
      </c>
    </row>
    <row r="43" spans="1:3" x14ac:dyDescent="0.25">
      <c r="A43" s="4"/>
      <c r="B43" t="s">
        <v>27</v>
      </c>
      <c r="C43">
        <f>'Full Data'!C64</f>
        <v>101</v>
      </c>
    </row>
    <row r="44" spans="1:3" x14ac:dyDescent="0.25">
      <c r="A44" s="4">
        <v>2016</v>
      </c>
      <c r="B44" t="s">
        <v>16</v>
      </c>
      <c r="C44">
        <f>'Full Data'!C65</f>
        <v>114</v>
      </c>
    </row>
    <row r="45" spans="1:3" x14ac:dyDescent="0.25">
      <c r="A45" s="4"/>
      <c r="B45" t="s">
        <v>17</v>
      </c>
      <c r="C45">
        <f>'Full Data'!C66</f>
        <v>120</v>
      </c>
    </row>
    <row r="46" spans="1:3" x14ac:dyDescent="0.25">
      <c r="A46" s="4"/>
      <c r="B46" t="s">
        <v>18</v>
      </c>
      <c r="C46">
        <f>'Full Data'!C67</f>
        <v>126</v>
      </c>
    </row>
    <row r="47" spans="1:3" x14ac:dyDescent="0.25">
      <c r="A47" s="4"/>
      <c r="B47" t="s">
        <v>19</v>
      </c>
      <c r="C47">
        <f>'Full Data'!C68</f>
        <v>155</v>
      </c>
    </row>
    <row r="48" spans="1:3" x14ac:dyDescent="0.25">
      <c r="A48" s="4"/>
      <c r="B48" t="s">
        <v>20</v>
      </c>
      <c r="C48">
        <f>'Full Data'!C69</f>
        <v>187</v>
      </c>
    </row>
    <row r="49" spans="1:3" x14ac:dyDescent="0.25">
      <c r="A49" s="4"/>
      <c r="B49" t="s">
        <v>21</v>
      </c>
      <c r="C49">
        <f>'Full Data'!C70</f>
        <v>188</v>
      </c>
    </row>
    <row r="50" spans="1:3" x14ac:dyDescent="0.25">
      <c r="A50" s="4"/>
      <c r="B50" t="s">
        <v>22</v>
      </c>
      <c r="C50">
        <f>'Full Data'!C71</f>
        <v>180</v>
      </c>
    </row>
    <row r="51" spans="1:3" x14ac:dyDescent="0.25">
      <c r="A51" s="4"/>
      <c r="B51" t="s">
        <v>23</v>
      </c>
      <c r="C51">
        <f>'Full Data'!C72</f>
        <v>173</v>
      </c>
    </row>
    <row r="52" spans="1:3" x14ac:dyDescent="0.25">
      <c r="A52" s="4"/>
      <c r="B52" t="s">
        <v>24</v>
      </c>
      <c r="C52">
        <f>'Full Data'!C73</f>
        <v>208</v>
      </c>
    </row>
    <row r="53" spans="1:3" x14ac:dyDescent="0.25">
      <c r="A53" s="4"/>
      <c r="B53" t="s">
        <v>25</v>
      </c>
      <c r="C53">
        <f>'Full Data'!C74</f>
        <v>195</v>
      </c>
    </row>
    <row r="54" spans="1:3" x14ac:dyDescent="0.25">
      <c r="A54" s="4"/>
      <c r="B54" t="s">
        <v>26</v>
      </c>
      <c r="C54">
        <f>'Full Data'!C75</f>
        <v>163</v>
      </c>
    </row>
    <row r="55" spans="1:3" x14ac:dyDescent="0.25">
      <c r="A55" s="4"/>
      <c r="B55" t="s">
        <v>27</v>
      </c>
      <c r="C55">
        <f>'Full Data'!C76</f>
        <v>138</v>
      </c>
    </row>
  </sheetData>
  <mergeCells count="4">
    <mergeCell ref="A8:A19"/>
    <mergeCell ref="A20:A31"/>
    <mergeCell ref="A32:A43"/>
    <mergeCell ref="A44:A5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6"/>
  <sheetViews>
    <sheetView workbookViewId="0">
      <selection activeCell="C71" sqref="C71:D72"/>
    </sheetView>
  </sheetViews>
  <sheetFormatPr defaultRowHeight="12.75" x14ac:dyDescent="0.2"/>
  <cols>
    <col min="1" max="16384" width="9.140625" style="1"/>
  </cols>
  <sheetData>
    <row r="1" spans="1:4" x14ac:dyDescent="0.2">
      <c r="C1" s="1">
        <v>958</v>
      </c>
      <c r="D1" s="1">
        <v>958</v>
      </c>
    </row>
    <row r="2" spans="1:4" x14ac:dyDescent="0.2">
      <c r="C2" s="1">
        <v>958</v>
      </c>
      <c r="D2" s="1">
        <v>958</v>
      </c>
    </row>
    <row r="3" spans="1:4" x14ac:dyDescent="0.2">
      <c r="C3" s="1" t="s">
        <v>5</v>
      </c>
      <c r="D3" s="1" t="s">
        <v>5</v>
      </c>
    </row>
    <row r="4" spans="1:4" x14ac:dyDescent="0.2">
      <c r="A4" s="1" t="s">
        <v>4</v>
      </c>
      <c r="B4" s="1" t="s">
        <v>3</v>
      </c>
      <c r="C4" s="1" t="s">
        <v>2</v>
      </c>
      <c r="D4" s="1" t="s">
        <v>1</v>
      </c>
    </row>
    <row r="5" spans="1:4" x14ac:dyDescent="0.2">
      <c r="A5" s="1">
        <v>2011</v>
      </c>
      <c r="B5" s="1">
        <v>1</v>
      </c>
      <c r="C5" s="1">
        <v>118</v>
      </c>
      <c r="D5" s="1">
        <v>104</v>
      </c>
    </row>
    <row r="6" spans="1:4" x14ac:dyDescent="0.2">
      <c r="A6" s="1">
        <v>2011</v>
      </c>
      <c r="B6" s="1">
        <v>2</v>
      </c>
      <c r="C6" s="1">
        <v>123</v>
      </c>
      <c r="D6" s="1">
        <v>103</v>
      </c>
    </row>
    <row r="7" spans="1:4" x14ac:dyDescent="0.2">
      <c r="A7" s="1">
        <v>2011</v>
      </c>
      <c r="B7" s="1">
        <v>3</v>
      </c>
      <c r="C7" s="1" t="s">
        <v>0</v>
      </c>
      <c r="D7" s="1" t="s">
        <v>0</v>
      </c>
    </row>
    <row r="8" spans="1:4" x14ac:dyDescent="0.2">
      <c r="A8" s="1">
        <v>2011</v>
      </c>
      <c r="B8" s="1">
        <v>4</v>
      </c>
      <c r="C8" s="1">
        <v>210</v>
      </c>
      <c r="D8" s="1">
        <v>177</v>
      </c>
    </row>
    <row r="9" spans="1:4" x14ac:dyDescent="0.2">
      <c r="A9" s="1">
        <v>2011</v>
      </c>
      <c r="B9" s="1">
        <v>5</v>
      </c>
      <c r="C9" s="1">
        <v>205</v>
      </c>
      <c r="D9" s="1">
        <v>178</v>
      </c>
    </row>
    <row r="10" spans="1:4" x14ac:dyDescent="0.2">
      <c r="A10" s="1">
        <v>2011</v>
      </c>
      <c r="B10" s="1">
        <v>6</v>
      </c>
      <c r="C10" s="1">
        <v>208</v>
      </c>
      <c r="D10" s="1">
        <v>181</v>
      </c>
    </row>
    <row r="11" spans="1:4" x14ac:dyDescent="0.2">
      <c r="A11" s="1">
        <v>2011</v>
      </c>
      <c r="B11" s="1">
        <v>7</v>
      </c>
      <c r="C11" s="1">
        <v>219</v>
      </c>
      <c r="D11" s="1">
        <v>191</v>
      </c>
    </row>
    <row r="12" spans="1:4" x14ac:dyDescent="0.2">
      <c r="A12" s="1">
        <v>2011</v>
      </c>
      <c r="B12" s="1">
        <v>8</v>
      </c>
      <c r="C12" s="1">
        <v>220</v>
      </c>
      <c r="D12" s="1">
        <v>181</v>
      </c>
    </row>
    <row r="13" spans="1:4" x14ac:dyDescent="0.2">
      <c r="A13" s="1">
        <v>2011</v>
      </c>
      <c r="B13" s="1">
        <v>9</v>
      </c>
      <c r="C13" s="1">
        <v>215</v>
      </c>
      <c r="D13" s="1">
        <v>181</v>
      </c>
    </row>
    <row r="14" spans="1:4" x14ac:dyDescent="0.2">
      <c r="A14" s="1">
        <v>2011</v>
      </c>
      <c r="B14" s="1">
        <v>10</v>
      </c>
      <c r="C14" s="1">
        <v>209</v>
      </c>
      <c r="D14" s="1">
        <v>165</v>
      </c>
    </row>
    <row r="15" spans="1:4" x14ac:dyDescent="0.2">
      <c r="A15" s="1">
        <v>2011</v>
      </c>
      <c r="B15" s="1">
        <v>11</v>
      </c>
      <c r="C15" s="1">
        <v>164</v>
      </c>
      <c r="D15" s="1">
        <v>137</v>
      </c>
    </row>
    <row r="16" spans="1:4" x14ac:dyDescent="0.2">
      <c r="A16" s="1">
        <v>2011</v>
      </c>
      <c r="B16" s="1">
        <v>12</v>
      </c>
      <c r="C16" s="1">
        <v>110</v>
      </c>
      <c r="D16" s="1">
        <v>89</v>
      </c>
    </row>
    <row r="17" spans="1:4" x14ac:dyDescent="0.2">
      <c r="A17" s="1">
        <v>2012</v>
      </c>
      <c r="B17" s="1">
        <v>1</v>
      </c>
      <c r="C17" s="1">
        <v>133</v>
      </c>
      <c r="D17" s="1">
        <v>124</v>
      </c>
    </row>
    <row r="18" spans="1:4" x14ac:dyDescent="0.2">
      <c r="A18" s="1">
        <v>2012</v>
      </c>
      <c r="B18" s="1">
        <v>2</v>
      </c>
      <c r="C18" s="1">
        <v>136</v>
      </c>
      <c r="D18" s="1">
        <v>117</v>
      </c>
    </row>
    <row r="19" spans="1:4" x14ac:dyDescent="0.2">
      <c r="A19" s="1">
        <v>2012</v>
      </c>
      <c r="B19" s="1">
        <v>3</v>
      </c>
      <c r="C19" s="1">
        <v>186</v>
      </c>
      <c r="D19" s="1">
        <v>160</v>
      </c>
    </row>
    <row r="20" spans="1:4" x14ac:dyDescent="0.2">
      <c r="A20" s="1">
        <v>2012</v>
      </c>
      <c r="B20" s="1">
        <v>4</v>
      </c>
      <c r="C20" s="1">
        <v>149</v>
      </c>
      <c r="D20" s="1">
        <v>128</v>
      </c>
    </row>
    <row r="21" spans="1:4" x14ac:dyDescent="0.2">
      <c r="A21" s="1">
        <v>2012</v>
      </c>
      <c r="B21" s="1">
        <v>5</v>
      </c>
      <c r="C21" s="1">
        <v>198</v>
      </c>
      <c r="D21" s="1">
        <v>186</v>
      </c>
    </row>
    <row r="22" spans="1:4" x14ac:dyDescent="0.2">
      <c r="A22" s="1">
        <v>2012</v>
      </c>
      <c r="B22" s="1">
        <v>6</v>
      </c>
      <c r="C22" s="1">
        <v>186</v>
      </c>
      <c r="D22" s="1">
        <v>161</v>
      </c>
    </row>
    <row r="23" spans="1:4" x14ac:dyDescent="0.2">
      <c r="A23" s="1">
        <v>2012</v>
      </c>
      <c r="B23" s="1">
        <v>7</v>
      </c>
      <c r="C23" s="1">
        <v>197</v>
      </c>
      <c r="D23" s="1">
        <v>178</v>
      </c>
    </row>
    <row r="24" spans="1:4" x14ac:dyDescent="0.2">
      <c r="A24" s="1">
        <v>2012</v>
      </c>
      <c r="B24" s="1">
        <v>8</v>
      </c>
      <c r="C24" s="1">
        <v>203</v>
      </c>
      <c r="D24" s="1">
        <v>184</v>
      </c>
    </row>
    <row r="25" spans="1:4" x14ac:dyDescent="0.2">
      <c r="A25" s="1">
        <v>2012</v>
      </c>
      <c r="B25" s="1">
        <v>9</v>
      </c>
      <c r="C25" s="1">
        <v>212</v>
      </c>
      <c r="D25" s="1">
        <v>191</v>
      </c>
    </row>
    <row r="26" spans="1:4" x14ac:dyDescent="0.2">
      <c r="A26" s="1">
        <v>2012</v>
      </c>
      <c r="B26" s="1">
        <v>10</v>
      </c>
      <c r="C26" s="1">
        <v>167</v>
      </c>
      <c r="D26" s="1">
        <v>151</v>
      </c>
    </row>
    <row r="27" spans="1:4" x14ac:dyDescent="0.2">
      <c r="A27" s="1">
        <v>2012</v>
      </c>
      <c r="B27" s="1">
        <v>11</v>
      </c>
      <c r="C27" s="1">
        <v>163</v>
      </c>
      <c r="D27" s="1">
        <v>141</v>
      </c>
    </row>
    <row r="28" spans="1:4" x14ac:dyDescent="0.2">
      <c r="A28" s="1">
        <v>2012</v>
      </c>
      <c r="B28" s="1">
        <v>12</v>
      </c>
      <c r="C28" s="1">
        <v>108</v>
      </c>
      <c r="D28" s="1">
        <v>91</v>
      </c>
    </row>
    <row r="29" spans="1:4" x14ac:dyDescent="0.2">
      <c r="A29" s="1">
        <v>2013</v>
      </c>
      <c r="B29" s="1">
        <v>1</v>
      </c>
      <c r="C29" s="1">
        <v>117</v>
      </c>
      <c r="D29" s="1">
        <v>107</v>
      </c>
    </row>
    <row r="30" spans="1:4" x14ac:dyDescent="0.2">
      <c r="A30" s="1">
        <v>2013</v>
      </c>
      <c r="B30" s="1">
        <v>2</v>
      </c>
      <c r="C30" s="1">
        <v>139</v>
      </c>
      <c r="D30" s="1">
        <v>129</v>
      </c>
    </row>
    <row r="31" spans="1:4" x14ac:dyDescent="0.2">
      <c r="A31" s="1">
        <v>2013</v>
      </c>
      <c r="B31" s="1">
        <v>3</v>
      </c>
      <c r="C31" s="1">
        <v>129</v>
      </c>
      <c r="D31" s="1">
        <v>111</v>
      </c>
    </row>
    <row r="32" spans="1:4" x14ac:dyDescent="0.2">
      <c r="A32" s="1">
        <v>2013</v>
      </c>
      <c r="B32" s="1">
        <v>4</v>
      </c>
      <c r="C32" s="1">
        <v>148</v>
      </c>
      <c r="D32" s="1">
        <v>134</v>
      </c>
    </row>
    <row r="33" spans="1:4" x14ac:dyDescent="0.2">
      <c r="A33" s="1">
        <v>2013</v>
      </c>
      <c r="B33" s="1">
        <v>5</v>
      </c>
      <c r="C33" s="1">
        <v>166</v>
      </c>
      <c r="D33" s="1">
        <v>143</v>
      </c>
    </row>
    <row r="34" spans="1:4" x14ac:dyDescent="0.2">
      <c r="A34" s="1">
        <v>2013</v>
      </c>
      <c r="B34" s="1">
        <v>6</v>
      </c>
      <c r="C34" s="1">
        <v>176</v>
      </c>
      <c r="D34" s="1">
        <v>157</v>
      </c>
    </row>
    <row r="35" spans="1:4" x14ac:dyDescent="0.2">
      <c r="A35" s="1">
        <v>2013</v>
      </c>
      <c r="B35" s="1">
        <v>7</v>
      </c>
      <c r="C35" s="1">
        <v>207</v>
      </c>
      <c r="D35" s="1">
        <v>175</v>
      </c>
    </row>
    <row r="36" spans="1:4" x14ac:dyDescent="0.2">
      <c r="A36" s="1">
        <v>2013</v>
      </c>
      <c r="B36" s="1">
        <v>8</v>
      </c>
      <c r="C36" s="1">
        <v>193</v>
      </c>
      <c r="D36" s="1">
        <v>166</v>
      </c>
    </row>
    <row r="37" spans="1:4" x14ac:dyDescent="0.2">
      <c r="A37" s="1">
        <v>2013</v>
      </c>
      <c r="B37" s="1">
        <v>9</v>
      </c>
      <c r="C37" s="1">
        <v>180</v>
      </c>
      <c r="D37" s="1">
        <v>177</v>
      </c>
    </row>
    <row r="38" spans="1:4" x14ac:dyDescent="0.2">
      <c r="A38" s="1">
        <v>2013</v>
      </c>
      <c r="B38" s="1">
        <v>10</v>
      </c>
      <c r="C38" s="1">
        <v>150</v>
      </c>
      <c r="D38" s="1">
        <v>136</v>
      </c>
    </row>
    <row r="39" spans="1:4" x14ac:dyDescent="0.2">
      <c r="A39" s="1">
        <v>2013</v>
      </c>
      <c r="B39" s="1">
        <v>11</v>
      </c>
      <c r="C39" s="1">
        <v>132</v>
      </c>
      <c r="D39" s="1">
        <v>125</v>
      </c>
    </row>
    <row r="40" spans="1:4" x14ac:dyDescent="0.2">
      <c r="A40" s="1">
        <v>2013</v>
      </c>
      <c r="B40" s="1">
        <v>12</v>
      </c>
      <c r="C40" s="1">
        <v>93</v>
      </c>
      <c r="D40" s="1">
        <v>87</v>
      </c>
    </row>
    <row r="41" spans="1:4" x14ac:dyDescent="0.2">
      <c r="A41" s="1">
        <v>2014</v>
      </c>
      <c r="B41" s="1">
        <v>1</v>
      </c>
      <c r="C41" s="1">
        <v>99</v>
      </c>
      <c r="D41" s="1">
        <v>97</v>
      </c>
    </row>
    <row r="42" spans="1:4" x14ac:dyDescent="0.2">
      <c r="A42" s="1">
        <v>2014</v>
      </c>
      <c r="B42" s="1">
        <v>2</v>
      </c>
      <c r="C42" s="1">
        <v>94</v>
      </c>
      <c r="D42" s="1">
        <v>81</v>
      </c>
    </row>
    <row r="43" spans="1:4" x14ac:dyDescent="0.2">
      <c r="A43" s="1">
        <v>2014</v>
      </c>
      <c r="B43" s="1">
        <v>3</v>
      </c>
      <c r="C43" s="1">
        <v>140</v>
      </c>
      <c r="D43" s="1">
        <v>128</v>
      </c>
    </row>
    <row r="44" spans="1:4" x14ac:dyDescent="0.2">
      <c r="A44" s="1">
        <v>2014</v>
      </c>
      <c r="B44" s="1">
        <v>4</v>
      </c>
      <c r="C44" s="1">
        <v>162</v>
      </c>
      <c r="D44" s="1">
        <v>144</v>
      </c>
    </row>
    <row r="45" spans="1:4" x14ac:dyDescent="0.2">
      <c r="A45" s="1">
        <v>2014</v>
      </c>
      <c r="B45" s="1">
        <v>5</v>
      </c>
      <c r="C45" s="1">
        <v>171</v>
      </c>
      <c r="D45" s="1">
        <v>142</v>
      </c>
    </row>
    <row r="46" spans="1:4" x14ac:dyDescent="0.2">
      <c r="A46" s="1">
        <v>2014</v>
      </c>
      <c r="B46" s="1">
        <v>6</v>
      </c>
      <c r="C46" s="1">
        <v>203</v>
      </c>
      <c r="D46" s="1">
        <v>184</v>
      </c>
    </row>
    <row r="47" spans="1:4" x14ac:dyDescent="0.2">
      <c r="A47" s="1">
        <v>2014</v>
      </c>
      <c r="B47" s="1">
        <v>7</v>
      </c>
      <c r="C47" s="1">
        <v>220</v>
      </c>
      <c r="D47" s="1">
        <v>190</v>
      </c>
    </row>
    <row r="48" spans="1:4" x14ac:dyDescent="0.2">
      <c r="A48" s="1">
        <v>2014</v>
      </c>
      <c r="B48" s="1">
        <v>8</v>
      </c>
      <c r="C48" s="1">
        <v>168</v>
      </c>
      <c r="D48" s="1">
        <v>145</v>
      </c>
    </row>
    <row r="49" spans="1:4" x14ac:dyDescent="0.2">
      <c r="A49" s="1">
        <v>2014</v>
      </c>
      <c r="B49" s="1">
        <v>9</v>
      </c>
      <c r="C49" s="1">
        <v>208</v>
      </c>
      <c r="D49" s="1">
        <v>190</v>
      </c>
    </row>
    <row r="50" spans="1:4" x14ac:dyDescent="0.2">
      <c r="A50" s="1">
        <v>2014</v>
      </c>
      <c r="B50" s="1">
        <v>10</v>
      </c>
      <c r="C50" s="1">
        <v>166</v>
      </c>
      <c r="D50" s="1">
        <v>140</v>
      </c>
    </row>
    <row r="51" spans="1:4" x14ac:dyDescent="0.2">
      <c r="A51" s="1">
        <v>2014</v>
      </c>
      <c r="B51" s="1">
        <v>11</v>
      </c>
      <c r="C51" s="1">
        <v>142</v>
      </c>
      <c r="D51" s="1">
        <v>113</v>
      </c>
    </row>
    <row r="52" spans="1:4" x14ac:dyDescent="0.2">
      <c r="A52" s="1">
        <v>2014</v>
      </c>
      <c r="B52" s="1">
        <v>12</v>
      </c>
      <c r="C52" s="1">
        <v>109</v>
      </c>
      <c r="D52" s="1">
        <v>90</v>
      </c>
    </row>
    <row r="53" spans="1:4" x14ac:dyDescent="0.2">
      <c r="A53" s="1">
        <v>2015</v>
      </c>
      <c r="B53" s="1">
        <v>1</v>
      </c>
      <c r="C53" s="1">
        <v>106</v>
      </c>
      <c r="D53" s="1">
        <v>95</v>
      </c>
    </row>
    <row r="54" spans="1:4" x14ac:dyDescent="0.2">
      <c r="A54" s="1">
        <v>2015</v>
      </c>
      <c r="B54" s="1">
        <v>2</v>
      </c>
      <c r="C54" s="1">
        <v>120</v>
      </c>
      <c r="D54" s="1">
        <v>102</v>
      </c>
    </row>
    <row r="55" spans="1:4" x14ac:dyDescent="0.2">
      <c r="A55" s="1">
        <v>2015</v>
      </c>
      <c r="B55" s="1">
        <v>3</v>
      </c>
      <c r="C55" s="1">
        <v>146</v>
      </c>
      <c r="D55" s="1">
        <v>130</v>
      </c>
    </row>
    <row r="56" spans="1:4" x14ac:dyDescent="0.2">
      <c r="A56" s="1">
        <v>2015</v>
      </c>
      <c r="B56" s="1">
        <v>4</v>
      </c>
      <c r="C56" s="1">
        <v>178</v>
      </c>
      <c r="D56" s="1">
        <v>163</v>
      </c>
    </row>
    <row r="57" spans="1:4" x14ac:dyDescent="0.2">
      <c r="A57" s="1">
        <v>2015</v>
      </c>
      <c r="B57" s="1">
        <v>5</v>
      </c>
      <c r="C57" s="1">
        <v>168</v>
      </c>
      <c r="D57" s="1">
        <v>151</v>
      </c>
    </row>
    <row r="58" spans="1:4" x14ac:dyDescent="0.2">
      <c r="A58" s="1">
        <v>2015</v>
      </c>
      <c r="B58" s="1">
        <v>6</v>
      </c>
      <c r="C58" s="5">
        <v>203</v>
      </c>
      <c r="D58" s="5">
        <v>184</v>
      </c>
    </row>
    <row r="59" spans="1:4" x14ac:dyDescent="0.2">
      <c r="A59" s="1">
        <v>2015</v>
      </c>
      <c r="B59" s="1">
        <v>7</v>
      </c>
      <c r="C59" s="1">
        <v>180</v>
      </c>
      <c r="D59" s="1">
        <v>143</v>
      </c>
    </row>
    <row r="60" spans="1:4" x14ac:dyDescent="0.2">
      <c r="A60" s="1">
        <v>2015</v>
      </c>
      <c r="B60" s="1">
        <v>8</v>
      </c>
      <c r="C60" s="1">
        <v>173</v>
      </c>
      <c r="D60" s="1">
        <v>153</v>
      </c>
    </row>
    <row r="61" spans="1:4" x14ac:dyDescent="0.2">
      <c r="A61" s="1">
        <v>2015</v>
      </c>
      <c r="B61" s="1">
        <v>9</v>
      </c>
      <c r="C61" s="1">
        <v>189</v>
      </c>
      <c r="D61" s="1">
        <v>171</v>
      </c>
    </row>
    <row r="62" spans="1:4" x14ac:dyDescent="0.2">
      <c r="A62" s="1">
        <v>2015</v>
      </c>
      <c r="B62" s="1">
        <v>10</v>
      </c>
      <c r="C62" s="1">
        <v>169</v>
      </c>
      <c r="D62" s="1">
        <v>157</v>
      </c>
    </row>
    <row r="63" spans="1:4" x14ac:dyDescent="0.2">
      <c r="A63" s="1">
        <v>2015</v>
      </c>
      <c r="B63" s="1">
        <v>11</v>
      </c>
      <c r="C63" s="1">
        <v>133</v>
      </c>
      <c r="D63" s="1">
        <v>129</v>
      </c>
    </row>
    <row r="64" spans="1:4" x14ac:dyDescent="0.2">
      <c r="A64" s="1">
        <v>2015</v>
      </c>
      <c r="B64" s="1">
        <v>12</v>
      </c>
      <c r="C64" s="1">
        <v>101</v>
      </c>
      <c r="D64" s="1">
        <v>93</v>
      </c>
    </row>
    <row r="65" spans="1:4" x14ac:dyDescent="0.2">
      <c r="A65" s="1">
        <v>2016</v>
      </c>
      <c r="B65" s="1">
        <v>1</v>
      </c>
      <c r="C65" s="1">
        <v>114</v>
      </c>
      <c r="D65" s="1">
        <v>106</v>
      </c>
    </row>
    <row r="66" spans="1:4" x14ac:dyDescent="0.2">
      <c r="A66" s="1">
        <v>2016</v>
      </c>
      <c r="B66" s="1">
        <v>2</v>
      </c>
      <c r="C66" s="1">
        <v>120</v>
      </c>
      <c r="D66" s="1">
        <v>112</v>
      </c>
    </row>
    <row r="67" spans="1:4" x14ac:dyDescent="0.2">
      <c r="A67" s="1">
        <v>2016</v>
      </c>
      <c r="B67" s="1">
        <v>3</v>
      </c>
      <c r="C67" s="1">
        <v>126</v>
      </c>
      <c r="D67" s="1">
        <v>118</v>
      </c>
    </row>
    <row r="68" spans="1:4" x14ac:dyDescent="0.2">
      <c r="A68" s="1">
        <v>2016</v>
      </c>
      <c r="B68" s="1">
        <v>4</v>
      </c>
      <c r="C68" s="1">
        <v>155</v>
      </c>
      <c r="D68" s="1">
        <v>155</v>
      </c>
    </row>
    <row r="69" spans="1:4" x14ac:dyDescent="0.2">
      <c r="A69" s="1">
        <v>2016</v>
      </c>
      <c r="B69" s="1">
        <v>5</v>
      </c>
      <c r="C69" s="1">
        <v>187</v>
      </c>
      <c r="D69" s="1">
        <v>180</v>
      </c>
    </row>
    <row r="70" spans="1:4" x14ac:dyDescent="0.2">
      <c r="A70" s="1">
        <v>2016</v>
      </c>
      <c r="B70" s="1">
        <v>6</v>
      </c>
      <c r="C70" s="1">
        <v>188</v>
      </c>
      <c r="D70" s="1">
        <v>169</v>
      </c>
    </row>
    <row r="71" spans="1:4" x14ac:dyDescent="0.2">
      <c r="A71" s="1">
        <v>2016</v>
      </c>
      <c r="B71" s="1">
        <v>7</v>
      </c>
      <c r="C71" s="5">
        <v>180</v>
      </c>
      <c r="D71" s="5">
        <v>143</v>
      </c>
    </row>
    <row r="72" spans="1:4" x14ac:dyDescent="0.2">
      <c r="A72" s="1">
        <v>2016</v>
      </c>
      <c r="B72" s="1">
        <v>8</v>
      </c>
      <c r="C72" s="5">
        <v>173</v>
      </c>
      <c r="D72" s="5">
        <v>153</v>
      </c>
    </row>
    <row r="73" spans="1:4" x14ac:dyDescent="0.2">
      <c r="A73" s="1">
        <v>2016</v>
      </c>
      <c r="B73" s="1">
        <v>9</v>
      </c>
      <c r="C73" s="1">
        <v>208</v>
      </c>
      <c r="D73" s="1">
        <v>193</v>
      </c>
    </row>
    <row r="74" spans="1:4" x14ac:dyDescent="0.2">
      <c r="A74" s="1">
        <v>2016</v>
      </c>
      <c r="B74" s="1">
        <v>10</v>
      </c>
      <c r="C74" s="1">
        <v>195</v>
      </c>
      <c r="D74" s="1">
        <v>174</v>
      </c>
    </row>
    <row r="75" spans="1:4" x14ac:dyDescent="0.2">
      <c r="A75" s="1">
        <v>2016</v>
      </c>
      <c r="B75" s="1">
        <v>11</v>
      </c>
      <c r="C75" s="1">
        <v>163</v>
      </c>
      <c r="D75" s="1">
        <v>151</v>
      </c>
    </row>
    <row r="76" spans="1:4" x14ac:dyDescent="0.2">
      <c r="A76" s="1">
        <v>2016</v>
      </c>
      <c r="B76" s="1">
        <v>12</v>
      </c>
      <c r="C76" s="1">
        <v>138</v>
      </c>
      <c r="D76" s="1">
        <v>124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958-Summed</vt:lpstr>
      <vt:lpstr>C958-Eastbound</vt:lpstr>
      <vt:lpstr>C958-Westbound</vt:lpstr>
      <vt:lpstr>Full Data</vt:lpstr>
    </vt:vector>
  </TitlesOfParts>
  <Company>Brighton &amp; Hove City Council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Jaimie McSorley</dc:creator>
  <cp:lastModifiedBy>Jaimie McSorley</cp:lastModifiedBy>
  <dcterms:created xsi:type="dcterms:W3CDTF">2017-01-31T13:17:45Z</dcterms:created>
  <dcterms:modified xsi:type="dcterms:W3CDTF">2017-01-31T13:20:20Z</dcterms:modified>
</cp:coreProperties>
</file>